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4 - Elektroinstalace" sheetId="2" r:id="rId2"/>
    <sheet name="02 - Vodovod" sheetId="3" r:id="rId3"/>
    <sheet name="03 - Kanalizace" sheetId="4" r:id="rId4"/>
    <sheet name="05 - Vytápění" sheetId="5" r:id="rId5"/>
    <sheet name="01 - Stavební část" sheetId="6" r:id="rId6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'04 - Elektroinstalace'!$C$125:$K$302</definedName>
    <definedName name="_xlnm.Print_Area" localSheetId="1">'04 - Elektroinstalace'!$C$4:$J$76,'04 - Elektroinstalace'!$C$113:$J$302</definedName>
    <definedName name="_xlnm.Print_Titles" localSheetId="1">'04 - Elektroinstalace'!$125:$125</definedName>
    <definedName name="_xlnm._FilterDatabase" localSheetId="2" hidden="1">'02 - Vodovod'!$C$120:$K$162</definedName>
    <definedName name="_xlnm.Print_Area" localSheetId="2">'02 - Vodovod'!$C$4:$J$76,'02 - Vodovod'!$C$108:$J$162</definedName>
    <definedName name="_xlnm.Print_Titles" localSheetId="2">'02 - Vodovod'!$120:$120</definedName>
    <definedName name="_xlnm._FilterDatabase" localSheetId="3" hidden="1">'03 - Kanalizace'!$C$118:$K$157</definedName>
    <definedName name="_xlnm.Print_Area" localSheetId="3">'03 - Kanalizace'!$C$4:$J$76,'03 - Kanalizace'!$C$106:$J$157</definedName>
    <definedName name="_xlnm.Print_Titles" localSheetId="3">'03 - Kanalizace'!$118:$118</definedName>
    <definedName name="_xlnm._FilterDatabase" localSheetId="4" hidden="1">'05 - Vytápění'!$C$118:$K$158</definedName>
    <definedName name="_xlnm.Print_Area" localSheetId="4">'05 - Vytápění'!$C$4:$J$76,'05 - Vytápění'!$C$106:$J$158</definedName>
    <definedName name="_xlnm.Print_Titles" localSheetId="4">'05 - Vytápění'!$118:$118</definedName>
    <definedName name="_xlnm._FilterDatabase" localSheetId="5" hidden="1">'01 - Stavební část'!$C$141:$K$1254</definedName>
    <definedName name="_xlnm.Print_Area" localSheetId="5">'01 - Stavební část'!$C$4:$J$76,'01 - Stavební část'!$C$129:$J$1254</definedName>
    <definedName name="_xlnm.Print_Titles" localSheetId="5">'01 - Stavební část'!$141:$141</definedName>
  </definedNames>
  <calcPr/>
</workbook>
</file>

<file path=xl/calcChain.xml><?xml version="1.0" encoding="utf-8"?>
<calcChain xmlns="http://schemas.openxmlformats.org/spreadsheetml/2006/main">
  <c i="6" l="1" r="J37"/>
  <c r="J36"/>
  <c i="1" r="AY99"/>
  <c i="6" r="J35"/>
  <c i="1" r="AX99"/>
  <c i="6" r="BI1254"/>
  <c r="BH1254"/>
  <c r="BG1254"/>
  <c r="BF1254"/>
  <c r="T1254"/>
  <c r="R1254"/>
  <c r="P1254"/>
  <c r="BI1253"/>
  <c r="BH1253"/>
  <c r="BG1253"/>
  <c r="BF1253"/>
  <c r="T1253"/>
  <c r="R1253"/>
  <c r="P1253"/>
  <c r="BI1252"/>
  <c r="BH1252"/>
  <c r="BG1252"/>
  <c r="BF1252"/>
  <c r="T1252"/>
  <c r="R1252"/>
  <c r="P1252"/>
  <c r="BI1251"/>
  <c r="BH1251"/>
  <c r="BG1251"/>
  <c r="BF1251"/>
  <c r="T1251"/>
  <c r="R1251"/>
  <c r="P1251"/>
  <c r="BI1250"/>
  <c r="BH1250"/>
  <c r="BG1250"/>
  <c r="BF1250"/>
  <c r="T1250"/>
  <c r="R1250"/>
  <c r="P1250"/>
  <c r="BI1249"/>
  <c r="BH1249"/>
  <c r="BG1249"/>
  <c r="BF1249"/>
  <c r="T1249"/>
  <c r="R1249"/>
  <c r="P1249"/>
  <c r="BI1243"/>
  <c r="BH1243"/>
  <c r="BG1243"/>
  <c r="BF1243"/>
  <c r="T1243"/>
  <c r="R1243"/>
  <c r="P1243"/>
  <c r="BI1240"/>
  <c r="BH1240"/>
  <c r="BG1240"/>
  <c r="BF1240"/>
  <c r="T1240"/>
  <c r="R1240"/>
  <c r="P1240"/>
  <c r="BI1236"/>
  <c r="BH1236"/>
  <c r="BG1236"/>
  <c r="BF1236"/>
  <c r="T1236"/>
  <c r="R1236"/>
  <c r="P1236"/>
  <c r="BI1234"/>
  <c r="BH1234"/>
  <c r="BG1234"/>
  <c r="BF1234"/>
  <c r="T1234"/>
  <c r="R1234"/>
  <c r="P1234"/>
  <c r="BI1227"/>
  <c r="BH1227"/>
  <c r="BG1227"/>
  <c r="BF1227"/>
  <c r="T1227"/>
  <c r="R1227"/>
  <c r="P1227"/>
  <c r="BI1225"/>
  <c r="BH1225"/>
  <c r="BG1225"/>
  <c r="BF1225"/>
  <c r="T1225"/>
  <c r="R1225"/>
  <c r="P1225"/>
  <c r="BI1213"/>
  <c r="BH1213"/>
  <c r="BG1213"/>
  <c r="BF1213"/>
  <c r="T1213"/>
  <c r="R1213"/>
  <c r="P1213"/>
  <c r="BI1212"/>
  <c r="BH1212"/>
  <c r="BG1212"/>
  <c r="BF1212"/>
  <c r="T1212"/>
  <c r="R1212"/>
  <c r="P1212"/>
  <c r="BI1200"/>
  <c r="BH1200"/>
  <c r="BG1200"/>
  <c r="BF1200"/>
  <c r="T1200"/>
  <c r="R1200"/>
  <c r="P1200"/>
  <c r="BI1199"/>
  <c r="BH1199"/>
  <c r="BG1199"/>
  <c r="BF1199"/>
  <c r="T1199"/>
  <c r="R1199"/>
  <c r="P1199"/>
  <c r="BI1187"/>
  <c r="BH1187"/>
  <c r="BG1187"/>
  <c r="BF1187"/>
  <c r="T1187"/>
  <c r="R1187"/>
  <c r="P1187"/>
  <c r="BI1186"/>
  <c r="BH1186"/>
  <c r="BG1186"/>
  <c r="BF1186"/>
  <c r="T1186"/>
  <c r="R1186"/>
  <c r="P1186"/>
  <c r="BI1183"/>
  <c r="BH1183"/>
  <c r="BG1183"/>
  <c r="BF1183"/>
  <c r="T1183"/>
  <c r="R1183"/>
  <c r="P1183"/>
  <c r="BI1175"/>
  <c r="BH1175"/>
  <c r="BG1175"/>
  <c r="BF1175"/>
  <c r="T1175"/>
  <c r="R1175"/>
  <c r="P1175"/>
  <c r="BI1174"/>
  <c r="BH1174"/>
  <c r="BG1174"/>
  <c r="BF1174"/>
  <c r="T1174"/>
  <c r="R1174"/>
  <c r="P1174"/>
  <c r="BI1173"/>
  <c r="BH1173"/>
  <c r="BG1173"/>
  <c r="BF1173"/>
  <c r="T1173"/>
  <c r="R1173"/>
  <c r="P1173"/>
  <c r="BI1170"/>
  <c r="BH1170"/>
  <c r="BG1170"/>
  <c r="BF1170"/>
  <c r="T1170"/>
  <c r="R1170"/>
  <c r="P1170"/>
  <c r="BI1158"/>
  <c r="BH1158"/>
  <c r="BG1158"/>
  <c r="BF1158"/>
  <c r="T1158"/>
  <c r="R1158"/>
  <c r="P1158"/>
  <c r="BI1156"/>
  <c r="BH1156"/>
  <c r="BG1156"/>
  <c r="BF1156"/>
  <c r="T1156"/>
  <c r="R1156"/>
  <c r="P1156"/>
  <c r="BI1153"/>
  <c r="BH1153"/>
  <c r="BG1153"/>
  <c r="BF1153"/>
  <c r="T1153"/>
  <c r="R1153"/>
  <c r="P1153"/>
  <c r="BI1152"/>
  <c r="BH1152"/>
  <c r="BG1152"/>
  <c r="BF1152"/>
  <c r="T1152"/>
  <c r="R1152"/>
  <c r="P1152"/>
  <c r="BI1151"/>
  <c r="BH1151"/>
  <c r="BG1151"/>
  <c r="BF1151"/>
  <c r="T1151"/>
  <c r="R1151"/>
  <c r="P1151"/>
  <c r="BI1148"/>
  <c r="BH1148"/>
  <c r="BG1148"/>
  <c r="BF1148"/>
  <c r="T1148"/>
  <c r="R1148"/>
  <c r="P1148"/>
  <c r="BI1147"/>
  <c r="BH1147"/>
  <c r="BG1147"/>
  <c r="BF1147"/>
  <c r="T1147"/>
  <c r="R1147"/>
  <c r="P1147"/>
  <c r="BI1143"/>
  <c r="BH1143"/>
  <c r="BG1143"/>
  <c r="BF1143"/>
  <c r="T1143"/>
  <c r="R1143"/>
  <c r="P1143"/>
  <c r="BI1139"/>
  <c r="BH1139"/>
  <c r="BG1139"/>
  <c r="BF1139"/>
  <c r="T1139"/>
  <c r="R1139"/>
  <c r="P1139"/>
  <c r="BI1138"/>
  <c r="BH1138"/>
  <c r="BG1138"/>
  <c r="BF1138"/>
  <c r="T1138"/>
  <c r="R1138"/>
  <c r="P1138"/>
  <c r="BI1133"/>
  <c r="BH1133"/>
  <c r="BG1133"/>
  <c r="BF1133"/>
  <c r="T1133"/>
  <c r="R1133"/>
  <c r="P1133"/>
  <c r="BI1114"/>
  <c r="BH1114"/>
  <c r="BG1114"/>
  <c r="BF1114"/>
  <c r="T1114"/>
  <c r="R1114"/>
  <c r="P1114"/>
  <c r="BI1111"/>
  <c r="BH1111"/>
  <c r="BG1111"/>
  <c r="BF1111"/>
  <c r="T1111"/>
  <c r="R1111"/>
  <c r="P1111"/>
  <c r="BI1108"/>
  <c r="BH1108"/>
  <c r="BG1108"/>
  <c r="BF1108"/>
  <c r="T1108"/>
  <c r="R1108"/>
  <c r="P1108"/>
  <c r="BI1105"/>
  <c r="BH1105"/>
  <c r="BG1105"/>
  <c r="BF1105"/>
  <c r="T1105"/>
  <c r="R1105"/>
  <c r="P1105"/>
  <c r="BI1102"/>
  <c r="BH1102"/>
  <c r="BG1102"/>
  <c r="BF1102"/>
  <c r="T1102"/>
  <c r="R1102"/>
  <c r="P1102"/>
  <c r="BI1098"/>
  <c r="BH1098"/>
  <c r="BG1098"/>
  <c r="BF1098"/>
  <c r="T1098"/>
  <c r="R1098"/>
  <c r="P1098"/>
  <c r="BI1096"/>
  <c r="BH1096"/>
  <c r="BG1096"/>
  <c r="BF1096"/>
  <c r="T1096"/>
  <c r="R1096"/>
  <c r="P1096"/>
  <c r="BI1095"/>
  <c r="BH1095"/>
  <c r="BG1095"/>
  <c r="BF1095"/>
  <c r="T1095"/>
  <c r="R1095"/>
  <c r="P1095"/>
  <c r="BI1091"/>
  <c r="BH1091"/>
  <c r="BG1091"/>
  <c r="BF1091"/>
  <c r="T1091"/>
  <c r="R1091"/>
  <c r="P1091"/>
  <c r="BI1087"/>
  <c r="BH1087"/>
  <c r="BG1087"/>
  <c r="BF1087"/>
  <c r="T1087"/>
  <c r="R1087"/>
  <c r="P1087"/>
  <c r="BI1084"/>
  <c r="BH1084"/>
  <c r="BG1084"/>
  <c r="BF1084"/>
  <c r="T1084"/>
  <c r="R1084"/>
  <c r="P1084"/>
  <c r="BI1083"/>
  <c r="BH1083"/>
  <c r="BG1083"/>
  <c r="BF1083"/>
  <c r="T1083"/>
  <c r="R1083"/>
  <c r="P1083"/>
  <c r="BI1080"/>
  <c r="BH1080"/>
  <c r="BG1080"/>
  <c r="BF1080"/>
  <c r="T1080"/>
  <c r="R1080"/>
  <c r="P1080"/>
  <c r="BI1077"/>
  <c r="BH1077"/>
  <c r="BG1077"/>
  <c r="BF1077"/>
  <c r="T1077"/>
  <c r="R1077"/>
  <c r="P1077"/>
  <c r="BI1076"/>
  <c r="BH1076"/>
  <c r="BG1076"/>
  <c r="BF1076"/>
  <c r="T1076"/>
  <c r="R1076"/>
  <c r="P1076"/>
  <c r="BI1075"/>
  <c r="BH1075"/>
  <c r="BG1075"/>
  <c r="BF1075"/>
  <c r="T1075"/>
  <c r="R1075"/>
  <c r="P1075"/>
  <c r="BI1074"/>
  <c r="BH1074"/>
  <c r="BG1074"/>
  <c r="BF1074"/>
  <c r="T1074"/>
  <c r="R1074"/>
  <c r="P1074"/>
  <c r="BI1073"/>
  <c r="BH1073"/>
  <c r="BG1073"/>
  <c r="BF1073"/>
  <c r="T1073"/>
  <c r="R1073"/>
  <c r="P1073"/>
  <c r="BI1072"/>
  <c r="BH1072"/>
  <c r="BG1072"/>
  <c r="BF1072"/>
  <c r="T1072"/>
  <c r="R1072"/>
  <c r="P1072"/>
  <c r="BI1069"/>
  <c r="BH1069"/>
  <c r="BG1069"/>
  <c r="BF1069"/>
  <c r="T1069"/>
  <c r="R1069"/>
  <c r="P1069"/>
  <c r="BI1066"/>
  <c r="BH1066"/>
  <c r="BG1066"/>
  <c r="BF1066"/>
  <c r="T1066"/>
  <c r="R1066"/>
  <c r="P1066"/>
  <c r="BI1063"/>
  <c r="BH1063"/>
  <c r="BG1063"/>
  <c r="BF1063"/>
  <c r="T1063"/>
  <c r="R1063"/>
  <c r="P1063"/>
  <c r="BI1060"/>
  <c r="BH1060"/>
  <c r="BG1060"/>
  <c r="BF1060"/>
  <c r="T1060"/>
  <c r="R1060"/>
  <c r="P1060"/>
  <c r="BI1057"/>
  <c r="BH1057"/>
  <c r="BG1057"/>
  <c r="BF1057"/>
  <c r="T1057"/>
  <c r="R1057"/>
  <c r="P1057"/>
  <c r="BI1054"/>
  <c r="BH1054"/>
  <c r="BG1054"/>
  <c r="BF1054"/>
  <c r="T1054"/>
  <c r="R1054"/>
  <c r="P1054"/>
  <c r="BI1051"/>
  <c r="BH1051"/>
  <c r="BG1051"/>
  <c r="BF1051"/>
  <c r="T1051"/>
  <c r="R1051"/>
  <c r="P1051"/>
  <c r="BI1048"/>
  <c r="BH1048"/>
  <c r="BG1048"/>
  <c r="BF1048"/>
  <c r="T1048"/>
  <c r="R1048"/>
  <c r="P1048"/>
  <c r="BI1045"/>
  <c r="BH1045"/>
  <c r="BG1045"/>
  <c r="BF1045"/>
  <c r="T1045"/>
  <c r="R1045"/>
  <c r="P1045"/>
  <c r="BI1042"/>
  <c r="BH1042"/>
  <c r="BG1042"/>
  <c r="BF1042"/>
  <c r="T1042"/>
  <c r="R1042"/>
  <c r="P1042"/>
  <c r="BI1041"/>
  <c r="BH1041"/>
  <c r="BG1041"/>
  <c r="BF1041"/>
  <c r="T1041"/>
  <c r="R1041"/>
  <c r="P1041"/>
  <c r="BI1039"/>
  <c r="BH1039"/>
  <c r="BG1039"/>
  <c r="BF1039"/>
  <c r="T1039"/>
  <c r="R1039"/>
  <c r="P1039"/>
  <c r="BI1035"/>
  <c r="BH1035"/>
  <c r="BG1035"/>
  <c r="BF1035"/>
  <c r="T1035"/>
  <c r="R1035"/>
  <c r="P1035"/>
  <c r="BI1026"/>
  <c r="BH1026"/>
  <c r="BG1026"/>
  <c r="BF1026"/>
  <c r="T1026"/>
  <c r="R1026"/>
  <c r="P1026"/>
  <c r="BI1021"/>
  <c r="BH1021"/>
  <c r="BG1021"/>
  <c r="BF1021"/>
  <c r="T1021"/>
  <c r="R1021"/>
  <c r="P1021"/>
  <c r="BI1018"/>
  <c r="BH1018"/>
  <c r="BG1018"/>
  <c r="BF1018"/>
  <c r="T1018"/>
  <c r="R1018"/>
  <c r="P1018"/>
  <c r="BI1017"/>
  <c r="BH1017"/>
  <c r="BG1017"/>
  <c r="BF1017"/>
  <c r="T1017"/>
  <c r="R1017"/>
  <c r="P1017"/>
  <c r="BI1016"/>
  <c r="BH1016"/>
  <c r="BG1016"/>
  <c r="BF1016"/>
  <c r="T1016"/>
  <c r="R1016"/>
  <c r="P1016"/>
  <c r="BI1015"/>
  <c r="BH1015"/>
  <c r="BG1015"/>
  <c r="BF1015"/>
  <c r="T1015"/>
  <c r="R1015"/>
  <c r="P1015"/>
  <c r="BI1014"/>
  <c r="BH1014"/>
  <c r="BG1014"/>
  <c r="BF1014"/>
  <c r="T1014"/>
  <c r="R1014"/>
  <c r="P1014"/>
  <c r="BI1013"/>
  <c r="BH1013"/>
  <c r="BG1013"/>
  <c r="BF1013"/>
  <c r="T1013"/>
  <c r="R1013"/>
  <c r="P1013"/>
  <c r="BI1010"/>
  <c r="BH1010"/>
  <c r="BG1010"/>
  <c r="BF1010"/>
  <c r="T1010"/>
  <c r="R1010"/>
  <c r="P1010"/>
  <c r="BI1007"/>
  <c r="BH1007"/>
  <c r="BG1007"/>
  <c r="BF1007"/>
  <c r="T1007"/>
  <c r="R1007"/>
  <c r="P1007"/>
  <c r="BI1004"/>
  <c r="BH1004"/>
  <c r="BG1004"/>
  <c r="BF1004"/>
  <c r="T1004"/>
  <c r="R1004"/>
  <c r="P1004"/>
  <c r="BI1001"/>
  <c r="BH1001"/>
  <c r="BG1001"/>
  <c r="BF1001"/>
  <c r="T1001"/>
  <c r="R1001"/>
  <c r="P1001"/>
  <c r="BI998"/>
  <c r="BH998"/>
  <c r="BG998"/>
  <c r="BF998"/>
  <c r="T998"/>
  <c r="R998"/>
  <c r="P998"/>
  <c r="BI995"/>
  <c r="BH995"/>
  <c r="BG995"/>
  <c r="BF995"/>
  <c r="T995"/>
  <c r="R995"/>
  <c r="P995"/>
  <c r="BI992"/>
  <c r="BH992"/>
  <c r="BG992"/>
  <c r="BF992"/>
  <c r="T992"/>
  <c r="R992"/>
  <c r="P992"/>
  <c r="BI991"/>
  <c r="BH991"/>
  <c r="BG991"/>
  <c r="BF991"/>
  <c r="T991"/>
  <c r="R991"/>
  <c r="P991"/>
  <c r="BI988"/>
  <c r="BH988"/>
  <c r="BG988"/>
  <c r="BF988"/>
  <c r="T988"/>
  <c r="R988"/>
  <c r="P988"/>
  <c r="BI985"/>
  <c r="BH985"/>
  <c r="BG985"/>
  <c r="BF985"/>
  <c r="T985"/>
  <c r="R985"/>
  <c r="P985"/>
  <c r="BI984"/>
  <c r="BH984"/>
  <c r="BG984"/>
  <c r="BF984"/>
  <c r="T984"/>
  <c r="R984"/>
  <c r="P984"/>
  <c r="BI979"/>
  <c r="BH979"/>
  <c r="BG979"/>
  <c r="BF979"/>
  <c r="T979"/>
  <c r="R979"/>
  <c r="P979"/>
  <c r="BI978"/>
  <c r="BH978"/>
  <c r="BG978"/>
  <c r="BF978"/>
  <c r="T978"/>
  <c r="R978"/>
  <c r="P978"/>
  <c r="BI967"/>
  <c r="BH967"/>
  <c r="BG967"/>
  <c r="BF967"/>
  <c r="T967"/>
  <c r="R967"/>
  <c r="P967"/>
  <c r="BI960"/>
  <c r="BH960"/>
  <c r="BG960"/>
  <c r="BF960"/>
  <c r="T960"/>
  <c r="R960"/>
  <c r="P960"/>
  <c r="BI955"/>
  <c r="BH955"/>
  <c r="BG955"/>
  <c r="BF955"/>
  <c r="T955"/>
  <c r="R955"/>
  <c r="P955"/>
  <c r="BI952"/>
  <c r="BH952"/>
  <c r="BG952"/>
  <c r="BF952"/>
  <c r="T952"/>
  <c r="R952"/>
  <c r="P952"/>
  <c r="BI951"/>
  <c r="BH951"/>
  <c r="BG951"/>
  <c r="BF951"/>
  <c r="T951"/>
  <c r="R951"/>
  <c r="P951"/>
  <c r="BI948"/>
  <c r="BH948"/>
  <c r="BG948"/>
  <c r="BF948"/>
  <c r="T948"/>
  <c r="R948"/>
  <c r="P948"/>
  <c r="BI946"/>
  <c r="BH946"/>
  <c r="BG946"/>
  <c r="BF946"/>
  <c r="T946"/>
  <c r="R946"/>
  <c r="P946"/>
  <c r="BI945"/>
  <c r="BH945"/>
  <c r="BG945"/>
  <c r="BF945"/>
  <c r="T945"/>
  <c r="R945"/>
  <c r="P945"/>
  <c r="BI941"/>
  <c r="BH941"/>
  <c r="BG941"/>
  <c r="BF941"/>
  <c r="T941"/>
  <c r="R941"/>
  <c r="P941"/>
  <c r="BI937"/>
  <c r="BH937"/>
  <c r="BG937"/>
  <c r="BF937"/>
  <c r="T937"/>
  <c r="R937"/>
  <c r="P937"/>
  <c r="BI933"/>
  <c r="BH933"/>
  <c r="BG933"/>
  <c r="BF933"/>
  <c r="T933"/>
  <c r="R933"/>
  <c r="P933"/>
  <c r="BI929"/>
  <c r="BH929"/>
  <c r="BG929"/>
  <c r="BF929"/>
  <c r="T929"/>
  <c r="R929"/>
  <c r="P929"/>
  <c r="BI925"/>
  <c r="BH925"/>
  <c r="BG925"/>
  <c r="BF925"/>
  <c r="T925"/>
  <c r="R925"/>
  <c r="P925"/>
  <c r="BI922"/>
  <c r="BH922"/>
  <c r="BG922"/>
  <c r="BF922"/>
  <c r="T922"/>
  <c r="R922"/>
  <c r="P922"/>
  <c r="BI918"/>
  <c r="BH918"/>
  <c r="BG918"/>
  <c r="BF918"/>
  <c r="T918"/>
  <c r="R918"/>
  <c r="P918"/>
  <c r="BI915"/>
  <c r="BH915"/>
  <c r="BG915"/>
  <c r="BF915"/>
  <c r="T915"/>
  <c r="R915"/>
  <c r="P915"/>
  <c r="BI911"/>
  <c r="BH911"/>
  <c r="BG911"/>
  <c r="BF911"/>
  <c r="T911"/>
  <c r="R911"/>
  <c r="P911"/>
  <c r="BI907"/>
  <c r="BH907"/>
  <c r="BG907"/>
  <c r="BF907"/>
  <c r="T907"/>
  <c r="R907"/>
  <c r="P907"/>
  <c r="BI903"/>
  <c r="BH903"/>
  <c r="BG903"/>
  <c r="BF903"/>
  <c r="T903"/>
  <c r="R903"/>
  <c r="P903"/>
  <c r="BI901"/>
  <c r="BH901"/>
  <c r="BG901"/>
  <c r="BF901"/>
  <c r="T901"/>
  <c r="R901"/>
  <c r="P901"/>
  <c r="BI898"/>
  <c r="BH898"/>
  <c r="BG898"/>
  <c r="BF898"/>
  <c r="T898"/>
  <c r="R898"/>
  <c r="P898"/>
  <c r="BI894"/>
  <c r="BH894"/>
  <c r="BG894"/>
  <c r="BF894"/>
  <c r="T894"/>
  <c r="R894"/>
  <c r="P894"/>
  <c r="BI893"/>
  <c r="BH893"/>
  <c r="BG893"/>
  <c r="BF893"/>
  <c r="T893"/>
  <c r="R893"/>
  <c r="P893"/>
  <c r="BI892"/>
  <c r="BH892"/>
  <c r="BG892"/>
  <c r="BF892"/>
  <c r="T892"/>
  <c r="R892"/>
  <c r="P892"/>
  <c r="BI889"/>
  <c r="BH889"/>
  <c r="BG889"/>
  <c r="BF889"/>
  <c r="T889"/>
  <c r="R889"/>
  <c r="P889"/>
  <c r="BI887"/>
  <c r="BH887"/>
  <c r="BG887"/>
  <c r="BF887"/>
  <c r="T887"/>
  <c r="T886"/>
  <c r="R887"/>
  <c r="R886"/>
  <c r="P887"/>
  <c r="P886"/>
  <c r="BI885"/>
  <c r="BH885"/>
  <c r="BG885"/>
  <c r="BF885"/>
  <c r="T885"/>
  <c r="R885"/>
  <c r="P885"/>
  <c r="BI884"/>
  <c r="BH884"/>
  <c r="BG884"/>
  <c r="BF884"/>
  <c r="T884"/>
  <c r="R884"/>
  <c r="P884"/>
  <c r="BI883"/>
  <c r="BH883"/>
  <c r="BG883"/>
  <c r="BF883"/>
  <c r="T883"/>
  <c r="R883"/>
  <c r="P883"/>
  <c r="BI882"/>
  <c r="BH882"/>
  <c r="BG882"/>
  <c r="BF882"/>
  <c r="T882"/>
  <c r="R882"/>
  <c r="P882"/>
  <c r="BI880"/>
  <c r="BH880"/>
  <c r="BG880"/>
  <c r="BF880"/>
  <c r="T880"/>
  <c r="R880"/>
  <c r="P880"/>
  <c r="BI877"/>
  <c r="BH877"/>
  <c r="BG877"/>
  <c r="BF877"/>
  <c r="T877"/>
  <c r="R877"/>
  <c r="P877"/>
  <c r="BI876"/>
  <c r="BH876"/>
  <c r="BG876"/>
  <c r="BF876"/>
  <c r="T876"/>
  <c r="R876"/>
  <c r="P876"/>
  <c r="BI872"/>
  <c r="BH872"/>
  <c r="BG872"/>
  <c r="BF872"/>
  <c r="T872"/>
  <c r="R872"/>
  <c r="P872"/>
  <c r="BI868"/>
  <c r="BH868"/>
  <c r="BG868"/>
  <c r="BF868"/>
  <c r="T868"/>
  <c r="R868"/>
  <c r="P868"/>
  <c r="BI866"/>
  <c r="BH866"/>
  <c r="BG866"/>
  <c r="BF866"/>
  <c r="T866"/>
  <c r="R866"/>
  <c r="P866"/>
  <c r="BI863"/>
  <c r="BH863"/>
  <c r="BG863"/>
  <c r="BF863"/>
  <c r="T863"/>
  <c r="R863"/>
  <c r="P863"/>
  <c r="BI858"/>
  <c r="BH858"/>
  <c r="BG858"/>
  <c r="BF858"/>
  <c r="T858"/>
  <c r="R858"/>
  <c r="P858"/>
  <c r="BI857"/>
  <c r="BH857"/>
  <c r="BG857"/>
  <c r="BF857"/>
  <c r="T857"/>
  <c r="R857"/>
  <c r="P857"/>
  <c r="BI849"/>
  <c r="BH849"/>
  <c r="BG849"/>
  <c r="BF849"/>
  <c r="T849"/>
  <c r="R849"/>
  <c r="P849"/>
  <c r="BI848"/>
  <c r="BH848"/>
  <c r="BG848"/>
  <c r="BF848"/>
  <c r="T848"/>
  <c r="R848"/>
  <c r="P848"/>
  <c r="BI843"/>
  <c r="BH843"/>
  <c r="BG843"/>
  <c r="BF843"/>
  <c r="T843"/>
  <c r="R843"/>
  <c r="P843"/>
  <c r="BI840"/>
  <c r="BH840"/>
  <c r="BG840"/>
  <c r="BF840"/>
  <c r="T840"/>
  <c r="R840"/>
  <c r="P840"/>
  <c r="BI837"/>
  <c r="BH837"/>
  <c r="BG837"/>
  <c r="BF837"/>
  <c r="T837"/>
  <c r="R837"/>
  <c r="P837"/>
  <c r="BI834"/>
  <c r="BH834"/>
  <c r="BG834"/>
  <c r="BF834"/>
  <c r="T834"/>
  <c r="R834"/>
  <c r="P834"/>
  <c r="BI831"/>
  <c r="BH831"/>
  <c r="BG831"/>
  <c r="BF831"/>
  <c r="T831"/>
  <c r="R831"/>
  <c r="P831"/>
  <c r="BI828"/>
  <c r="BH828"/>
  <c r="BG828"/>
  <c r="BF828"/>
  <c r="T828"/>
  <c r="R828"/>
  <c r="P828"/>
  <c r="BI820"/>
  <c r="BH820"/>
  <c r="BG820"/>
  <c r="BF820"/>
  <c r="T820"/>
  <c r="R820"/>
  <c r="P820"/>
  <c r="BI812"/>
  <c r="BH812"/>
  <c r="BG812"/>
  <c r="BF812"/>
  <c r="T812"/>
  <c r="R812"/>
  <c r="P812"/>
  <c r="BI811"/>
  <c r="BH811"/>
  <c r="BG811"/>
  <c r="BF811"/>
  <c r="T811"/>
  <c r="R811"/>
  <c r="P811"/>
  <c r="BI807"/>
  <c r="BH807"/>
  <c r="BG807"/>
  <c r="BF807"/>
  <c r="T807"/>
  <c r="R807"/>
  <c r="P807"/>
  <c r="BI806"/>
  <c r="BH806"/>
  <c r="BG806"/>
  <c r="BF806"/>
  <c r="T806"/>
  <c r="R806"/>
  <c r="P806"/>
  <c r="BI802"/>
  <c r="BH802"/>
  <c r="BG802"/>
  <c r="BF802"/>
  <c r="T802"/>
  <c r="R802"/>
  <c r="P802"/>
  <c r="BI798"/>
  <c r="BH798"/>
  <c r="BG798"/>
  <c r="BF798"/>
  <c r="T798"/>
  <c r="R798"/>
  <c r="P798"/>
  <c r="BI796"/>
  <c r="BH796"/>
  <c r="BG796"/>
  <c r="BF796"/>
  <c r="T796"/>
  <c r="R796"/>
  <c r="P796"/>
  <c r="BI791"/>
  <c r="BH791"/>
  <c r="BG791"/>
  <c r="BF791"/>
  <c r="T791"/>
  <c r="R791"/>
  <c r="P791"/>
  <c r="BI786"/>
  <c r="BH786"/>
  <c r="BG786"/>
  <c r="BF786"/>
  <c r="T786"/>
  <c r="R786"/>
  <c r="P786"/>
  <c r="BI785"/>
  <c r="BH785"/>
  <c r="BG785"/>
  <c r="BF785"/>
  <c r="T785"/>
  <c r="R785"/>
  <c r="P785"/>
  <c r="BI784"/>
  <c r="BH784"/>
  <c r="BG784"/>
  <c r="BF784"/>
  <c r="T784"/>
  <c r="R784"/>
  <c r="P784"/>
  <c r="BI779"/>
  <c r="BH779"/>
  <c r="BG779"/>
  <c r="BF779"/>
  <c r="T779"/>
  <c r="R779"/>
  <c r="P779"/>
  <c r="BI774"/>
  <c r="BH774"/>
  <c r="BG774"/>
  <c r="BF774"/>
  <c r="T774"/>
  <c r="R774"/>
  <c r="P774"/>
  <c r="BI769"/>
  <c r="BH769"/>
  <c r="BG769"/>
  <c r="BF769"/>
  <c r="T769"/>
  <c r="R769"/>
  <c r="P769"/>
  <c r="BI766"/>
  <c r="BH766"/>
  <c r="BG766"/>
  <c r="BF766"/>
  <c r="T766"/>
  <c r="T765"/>
  <c r="R766"/>
  <c r="R765"/>
  <c r="P766"/>
  <c r="P765"/>
  <c r="BI764"/>
  <c r="BH764"/>
  <c r="BG764"/>
  <c r="BF764"/>
  <c r="T764"/>
  <c r="R764"/>
  <c r="P764"/>
  <c r="BI761"/>
  <c r="BH761"/>
  <c r="BG761"/>
  <c r="BF761"/>
  <c r="T761"/>
  <c r="R761"/>
  <c r="P761"/>
  <c r="BI760"/>
  <c r="BH760"/>
  <c r="BG760"/>
  <c r="BF760"/>
  <c r="T760"/>
  <c r="R760"/>
  <c r="P760"/>
  <c r="BI755"/>
  <c r="BH755"/>
  <c r="BG755"/>
  <c r="BF755"/>
  <c r="T755"/>
  <c r="R755"/>
  <c r="P755"/>
  <c r="BI749"/>
  <c r="BH749"/>
  <c r="BG749"/>
  <c r="BF749"/>
  <c r="T749"/>
  <c r="R749"/>
  <c r="P749"/>
  <c r="BI746"/>
  <c r="BH746"/>
  <c r="BG746"/>
  <c r="BF746"/>
  <c r="T746"/>
  <c r="R746"/>
  <c r="P746"/>
  <c r="BI739"/>
  <c r="BH739"/>
  <c r="BG739"/>
  <c r="BF739"/>
  <c r="T739"/>
  <c r="R739"/>
  <c r="P739"/>
  <c r="BI735"/>
  <c r="BH735"/>
  <c r="BG735"/>
  <c r="BF735"/>
  <c r="T735"/>
  <c r="R735"/>
  <c r="P735"/>
  <c r="BI731"/>
  <c r="BH731"/>
  <c r="BG731"/>
  <c r="BF731"/>
  <c r="T731"/>
  <c r="R731"/>
  <c r="P731"/>
  <c r="BI728"/>
  <c r="BH728"/>
  <c r="BG728"/>
  <c r="BF728"/>
  <c r="T728"/>
  <c r="R728"/>
  <c r="P728"/>
  <c r="BI724"/>
  <c r="BH724"/>
  <c r="BG724"/>
  <c r="BF724"/>
  <c r="T724"/>
  <c r="R724"/>
  <c r="P724"/>
  <c r="BI720"/>
  <c r="BH720"/>
  <c r="BG720"/>
  <c r="BF720"/>
  <c r="T720"/>
  <c r="R720"/>
  <c r="P720"/>
  <c r="BI716"/>
  <c r="BH716"/>
  <c r="BG716"/>
  <c r="BF716"/>
  <c r="T716"/>
  <c r="R716"/>
  <c r="P716"/>
  <c r="BI713"/>
  <c r="BH713"/>
  <c r="BG713"/>
  <c r="BF713"/>
  <c r="T713"/>
  <c r="R713"/>
  <c r="P713"/>
  <c r="BI709"/>
  <c r="BH709"/>
  <c r="BG709"/>
  <c r="BF709"/>
  <c r="T709"/>
  <c r="R709"/>
  <c r="P709"/>
  <c r="BI705"/>
  <c r="BH705"/>
  <c r="BG705"/>
  <c r="BF705"/>
  <c r="T705"/>
  <c r="R705"/>
  <c r="P705"/>
  <c r="BI702"/>
  <c r="BH702"/>
  <c r="BG702"/>
  <c r="BF702"/>
  <c r="T702"/>
  <c r="R702"/>
  <c r="P702"/>
  <c r="BI699"/>
  <c r="BH699"/>
  <c r="BG699"/>
  <c r="BF699"/>
  <c r="T699"/>
  <c r="R699"/>
  <c r="P699"/>
  <c r="BI695"/>
  <c r="BH695"/>
  <c r="BG695"/>
  <c r="BF695"/>
  <c r="T695"/>
  <c r="R695"/>
  <c r="P695"/>
  <c r="BI689"/>
  <c r="BH689"/>
  <c r="BG689"/>
  <c r="BF689"/>
  <c r="T689"/>
  <c r="R689"/>
  <c r="P689"/>
  <c r="BI682"/>
  <c r="BH682"/>
  <c r="BG682"/>
  <c r="BF682"/>
  <c r="T682"/>
  <c r="R682"/>
  <c r="P682"/>
  <c r="BI678"/>
  <c r="BH678"/>
  <c r="BG678"/>
  <c r="BF678"/>
  <c r="T678"/>
  <c r="R678"/>
  <c r="P678"/>
  <c r="BI675"/>
  <c r="BH675"/>
  <c r="BG675"/>
  <c r="BF675"/>
  <c r="T675"/>
  <c r="R675"/>
  <c r="P675"/>
  <c r="BI672"/>
  <c r="BH672"/>
  <c r="BG672"/>
  <c r="BF672"/>
  <c r="T672"/>
  <c r="R672"/>
  <c r="P672"/>
  <c r="BI668"/>
  <c r="BH668"/>
  <c r="BG668"/>
  <c r="BF668"/>
  <c r="T668"/>
  <c r="R668"/>
  <c r="P668"/>
  <c r="BI663"/>
  <c r="BH663"/>
  <c r="BG663"/>
  <c r="BF663"/>
  <c r="T663"/>
  <c r="R663"/>
  <c r="P663"/>
  <c r="BI658"/>
  <c r="BH658"/>
  <c r="BG658"/>
  <c r="BF658"/>
  <c r="T658"/>
  <c r="R658"/>
  <c r="P658"/>
  <c r="BI654"/>
  <c r="BH654"/>
  <c r="BG654"/>
  <c r="BF654"/>
  <c r="T654"/>
  <c r="R654"/>
  <c r="P654"/>
  <c r="BI647"/>
  <c r="BH647"/>
  <c r="BG647"/>
  <c r="BF647"/>
  <c r="T647"/>
  <c r="R647"/>
  <c r="P647"/>
  <c r="BI646"/>
  <c r="BH646"/>
  <c r="BG646"/>
  <c r="BF646"/>
  <c r="T646"/>
  <c r="R646"/>
  <c r="P646"/>
  <c r="BI645"/>
  <c r="BH645"/>
  <c r="BG645"/>
  <c r="BF645"/>
  <c r="T645"/>
  <c r="R645"/>
  <c r="P645"/>
  <c r="BI639"/>
  <c r="BH639"/>
  <c r="BG639"/>
  <c r="BF639"/>
  <c r="T639"/>
  <c r="R639"/>
  <c r="P639"/>
  <c r="BI630"/>
  <c r="BH630"/>
  <c r="BG630"/>
  <c r="BF630"/>
  <c r="T630"/>
  <c r="R630"/>
  <c r="P630"/>
  <c r="BI627"/>
  <c r="BH627"/>
  <c r="BG627"/>
  <c r="BF627"/>
  <c r="T627"/>
  <c r="R627"/>
  <c r="P627"/>
  <c r="BI624"/>
  <c r="BH624"/>
  <c r="BG624"/>
  <c r="BF624"/>
  <c r="T624"/>
  <c r="R624"/>
  <c r="P624"/>
  <c r="BI621"/>
  <c r="BH621"/>
  <c r="BG621"/>
  <c r="BF621"/>
  <c r="T621"/>
  <c r="R621"/>
  <c r="P621"/>
  <c r="BI618"/>
  <c r="BH618"/>
  <c r="BG618"/>
  <c r="BF618"/>
  <c r="T618"/>
  <c r="R618"/>
  <c r="P618"/>
  <c r="BI617"/>
  <c r="BH617"/>
  <c r="BG617"/>
  <c r="BF617"/>
  <c r="T617"/>
  <c r="R617"/>
  <c r="P617"/>
  <c r="BI616"/>
  <c r="BH616"/>
  <c r="BG616"/>
  <c r="BF616"/>
  <c r="T616"/>
  <c r="R616"/>
  <c r="P616"/>
  <c r="BI615"/>
  <c r="BH615"/>
  <c r="BG615"/>
  <c r="BF615"/>
  <c r="T615"/>
  <c r="R615"/>
  <c r="P615"/>
  <c r="BI613"/>
  <c r="BH613"/>
  <c r="BG613"/>
  <c r="BF613"/>
  <c r="T613"/>
  <c r="R613"/>
  <c r="P613"/>
  <c r="BI612"/>
  <c r="BH612"/>
  <c r="BG612"/>
  <c r="BF612"/>
  <c r="T612"/>
  <c r="R612"/>
  <c r="P612"/>
  <c r="BI611"/>
  <c r="BH611"/>
  <c r="BG611"/>
  <c r="BF611"/>
  <c r="T611"/>
  <c r="R611"/>
  <c r="P611"/>
  <c r="BI610"/>
  <c r="BH610"/>
  <c r="BG610"/>
  <c r="BF610"/>
  <c r="T610"/>
  <c r="R610"/>
  <c r="P610"/>
  <c r="BI609"/>
  <c r="BH609"/>
  <c r="BG609"/>
  <c r="BF609"/>
  <c r="T609"/>
  <c r="R609"/>
  <c r="P609"/>
  <c r="BI608"/>
  <c r="BH608"/>
  <c r="BG608"/>
  <c r="BF608"/>
  <c r="T608"/>
  <c r="R608"/>
  <c r="P608"/>
  <c r="BI607"/>
  <c r="BH607"/>
  <c r="BG607"/>
  <c r="BF607"/>
  <c r="T607"/>
  <c r="R607"/>
  <c r="P607"/>
  <c r="BI606"/>
  <c r="BH606"/>
  <c r="BG606"/>
  <c r="BF606"/>
  <c r="T606"/>
  <c r="R606"/>
  <c r="P606"/>
  <c r="BI605"/>
  <c r="BH605"/>
  <c r="BG605"/>
  <c r="BF605"/>
  <c r="T605"/>
  <c r="R605"/>
  <c r="P605"/>
  <c r="BI604"/>
  <c r="BH604"/>
  <c r="BG604"/>
  <c r="BF604"/>
  <c r="T604"/>
  <c r="R604"/>
  <c r="P604"/>
  <c r="BI603"/>
  <c r="BH603"/>
  <c r="BG603"/>
  <c r="BF603"/>
  <c r="T603"/>
  <c r="R603"/>
  <c r="P603"/>
  <c r="BI602"/>
  <c r="BH602"/>
  <c r="BG602"/>
  <c r="BF602"/>
  <c r="T602"/>
  <c r="R602"/>
  <c r="P602"/>
  <c r="BI601"/>
  <c r="BH601"/>
  <c r="BG601"/>
  <c r="BF601"/>
  <c r="T601"/>
  <c r="R601"/>
  <c r="P601"/>
  <c r="BI600"/>
  <c r="BH600"/>
  <c r="BG600"/>
  <c r="BF600"/>
  <c r="T600"/>
  <c r="R600"/>
  <c r="P600"/>
  <c r="BI599"/>
  <c r="BH599"/>
  <c r="BG599"/>
  <c r="BF599"/>
  <c r="T599"/>
  <c r="R599"/>
  <c r="P599"/>
  <c r="BI598"/>
  <c r="BH598"/>
  <c r="BG598"/>
  <c r="BF598"/>
  <c r="T598"/>
  <c r="R598"/>
  <c r="P598"/>
  <c r="BI597"/>
  <c r="BH597"/>
  <c r="BG597"/>
  <c r="BF597"/>
  <c r="T597"/>
  <c r="R597"/>
  <c r="P597"/>
  <c r="BI596"/>
  <c r="BH596"/>
  <c r="BG596"/>
  <c r="BF596"/>
  <c r="T596"/>
  <c r="R596"/>
  <c r="P596"/>
  <c r="BI595"/>
  <c r="BH595"/>
  <c r="BG595"/>
  <c r="BF595"/>
  <c r="T595"/>
  <c r="R595"/>
  <c r="P595"/>
  <c r="BI594"/>
  <c r="BH594"/>
  <c r="BG594"/>
  <c r="BF594"/>
  <c r="T594"/>
  <c r="R594"/>
  <c r="P594"/>
  <c r="BI588"/>
  <c r="BH588"/>
  <c r="BG588"/>
  <c r="BF588"/>
  <c r="T588"/>
  <c r="R588"/>
  <c r="P588"/>
  <c r="BI584"/>
  <c r="BH584"/>
  <c r="BG584"/>
  <c r="BF584"/>
  <c r="T584"/>
  <c r="R584"/>
  <c r="P584"/>
  <c r="BI581"/>
  <c r="BH581"/>
  <c r="BG581"/>
  <c r="BF581"/>
  <c r="T581"/>
  <c r="R581"/>
  <c r="P581"/>
  <c r="BI578"/>
  <c r="BH578"/>
  <c r="BG578"/>
  <c r="BF578"/>
  <c r="T578"/>
  <c r="R578"/>
  <c r="P578"/>
  <c r="BI575"/>
  <c r="BH575"/>
  <c r="BG575"/>
  <c r="BF575"/>
  <c r="T575"/>
  <c r="R575"/>
  <c r="P575"/>
  <c r="BI574"/>
  <c r="BH574"/>
  <c r="BG574"/>
  <c r="BF574"/>
  <c r="T574"/>
  <c r="R574"/>
  <c r="P574"/>
  <c r="BI569"/>
  <c r="BH569"/>
  <c r="BG569"/>
  <c r="BF569"/>
  <c r="T569"/>
  <c r="R569"/>
  <c r="P569"/>
  <c r="BI558"/>
  <c r="BH558"/>
  <c r="BG558"/>
  <c r="BF558"/>
  <c r="T558"/>
  <c r="R558"/>
  <c r="P558"/>
  <c r="BI551"/>
  <c r="BH551"/>
  <c r="BG551"/>
  <c r="BF551"/>
  <c r="T551"/>
  <c r="R551"/>
  <c r="P551"/>
  <c r="BI546"/>
  <c r="BH546"/>
  <c r="BG546"/>
  <c r="BF546"/>
  <c r="T546"/>
  <c r="R546"/>
  <c r="P546"/>
  <c r="BI543"/>
  <c r="BH543"/>
  <c r="BG543"/>
  <c r="BF543"/>
  <c r="T543"/>
  <c r="R543"/>
  <c r="P543"/>
  <c r="BI539"/>
  <c r="BH539"/>
  <c r="BG539"/>
  <c r="BF539"/>
  <c r="T539"/>
  <c r="R539"/>
  <c r="P539"/>
  <c r="BI538"/>
  <c r="BH538"/>
  <c r="BG538"/>
  <c r="BF538"/>
  <c r="T538"/>
  <c r="R538"/>
  <c r="P538"/>
  <c r="BI535"/>
  <c r="BH535"/>
  <c r="BG535"/>
  <c r="BF535"/>
  <c r="T535"/>
  <c r="R535"/>
  <c r="P535"/>
  <c r="BI530"/>
  <c r="BH530"/>
  <c r="BG530"/>
  <c r="BF530"/>
  <c r="T530"/>
  <c r="R530"/>
  <c r="P530"/>
  <c r="BI520"/>
  <c r="BH520"/>
  <c r="BG520"/>
  <c r="BF520"/>
  <c r="T520"/>
  <c r="R520"/>
  <c r="P520"/>
  <c r="BI514"/>
  <c r="BH514"/>
  <c r="BG514"/>
  <c r="BF514"/>
  <c r="T514"/>
  <c r="R514"/>
  <c r="P514"/>
  <c r="BI509"/>
  <c r="BH509"/>
  <c r="BG509"/>
  <c r="BF509"/>
  <c r="T509"/>
  <c r="R509"/>
  <c r="P509"/>
  <c r="BI503"/>
  <c r="BH503"/>
  <c r="BG503"/>
  <c r="BF503"/>
  <c r="T503"/>
  <c r="R503"/>
  <c r="P503"/>
  <c r="BI497"/>
  <c r="BH497"/>
  <c r="BG497"/>
  <c r="BF497"/>
  <c r="T497"/>
  <c r="R497"/>
  <c r="P497"/>
  <c r="BI487"/>
  <c r="BH487"/>
  <c r="BG487"/>
  <c r="BF487"/>
  <c r="T487"/>
  <c r="R487"/>
  <c r="P487"/>
  <c r="BI486"/>
  <c r="BH486"/>
  <c r="BG486"/>
  <c r="BF486"/>
  <c r="T486"/>
  <c r="R486"/>
  <c r="P486"/>
  <c r="BI483"/>
  <c r="BH483"/>
  <c r="BG483"/>
  <c r="BF483"/>
  <c r="T483"/>
  <c r="R483"/>
  <c r="P483"/>
  <c r="BI478"/>
  <c r="BH478"/>
  <c r="BG478"/>
  <c r="BF478"/>
  <c r="T478"/>
  <c r="R478"/>
  <c r="P478"/>
  <c r="BI473"/>
  <c r="BH473"/>
  <c r="BG473"/>
  <c r="BF473"/>
  <c r="T473"/>
  <c r="R473"/>
  <c r="P473"/>
  <c r="BI472"/>
  <c r="BH472"/>
  <c r="BG472"/>
  <c r="BF472"/>
  <c r="T472"/>
  <c r="R472"/>
  <c r="P472"/>
  <c r="BI467"/>
  <c r="BH467"/>
  <c r="BG467"/>
  <c r="BF467"/>
  <c r="T467"/>
  <c r="R467"/>
  <c r="P467"/>
  <c r="BI466"/>
  <c r="BH466"/>
  <c r="BG466"/>
  <c r="BF466"/>
  <c r="T466"/>
  <c r="R466"/>
  <c r="P466"/>
  <c r="BI465"/>
  <c r="BH465"/>
  <c r="BG465"/>
  <c r="BF465"/>
  <c r="T465"/>
  <c r="R465"/>
  <c r="P465"/>
  <c r="BI457"/>
  <c r="BH457"/>
  <c r="BG457"/>
  <c r="BF457"/>
  <c r="T457"/>
  <c r="R457"/>
  <c r="P457"/>
  <c r="BI452"/>
  <c r="BH452"/>
  <c r="BG452"/>
  <c r="BF452"/>
  <c r="T452"/>
  <c r="R452"/>
  <c r="P452"/>
  <c r="BI437"/>
  <c r="BH437"/>
  <c r="BG437"/>
  <c r="BF437"/>
  <c r="T437"/>
  <c r="R437"/>
  <c r="P437"/>
  <c r="BI436"/>
  <c r="BH436"/>
  <c r="BG436"/>
  <c r="BF436"/>
  <c r="T436"/>
  <c r="R436"/>
  <c r="P436"/>
  <c r="BI435"/>
  <c r="BH435"/>
  <c r="BG435"/>
  <c r="BF435"/>
  <c r="T435"/>
  <c r="R435"/>
  <c r="P435"/>
  <c r="BI430"/>
  <c r="BH430"/>
  <c r="BG430"/>
  <c r="BF430"/>
  <c r="T430"/>
  <c r="R430"/>
  <c r="P430"/>
  <c r="BI425"/>
  <c r="BH425"/>
  <c r="BG425"/>
  <c r="BF425"/>
  <c r="T425"/>
  <c r="R425"/>
  <c r="P425"/>
  <c r="BI421"/>
  <c r="BH421"/>
  <c r="BG421"/>
  <c r="BF421"/>
  <c r="T421"/>
  <c r="R421"/>
  <c r="P421"/>
  <c r="BI395"/>
  <c r="BH395"/>
  <c r="BG395"/>
  <c r="BF395"/>
  <c r="T395"/>
  <c r="R395"/>
  <c r="P395"/>
  <c r="BI385"/>
  <c r="BH385"/>
  <c r="BG385"/>
  <c r="BF385"/>
  <c r="T385"/>
  <c r="R385"/>
  <c r="P385"/>
  <c r="BI381"/>
  <c r="BH381"/>
  <c r="BG381"/>
  <c r="BF381"/>
  <c r="T381"/>
  <c r="R381"/>
  <c r="P381"/>
  <c r="BI363"/>
  <c r="BH363"/>
  <c r="BG363"/>
  <c r="BF363"/>
  <c r="T363"/>
  <c r="R363"/>
  <c r="P363"/>
  <c r="BI353"/>
  <c r="BH353"/>
  <c r="BG353"/>
  <c r="BF353"/>
  <c r="T353"/>
  <c r="R353"/>
  <c r="P353"/>
  <c r="BI349"/>
  <c r="BH349"/>
  <c r="BG349"/>
  <c r="BF349"/>
  <c r="T349"/>
  <c r="R349"/>
  <c r="P349"/>
  <c r="BI343"/>
  <c r="BH343"/>
  <c r="BG343"/>
  <c r="BF343"/>
  <c r="T343"/>
  <c r="R343"/>
  <c r="P343"/>
  <c r="BI340"/>
  <c r="BH340"/>
  <c r="BG340"/>
  <c r="BF340"/>
  <c r="T340"/>
  <c r="R340"/>
  <c r="P340"/>
  <c r="BI334"/>
  <c r="BH334"/>
  <c r="BG334"/>
  <c r="BF334"/>
  <c r="T334"/>
  <c r="R334"/>
  <c r="P334"/>
  <c r="BI328"/>
  <c r="BH328"/>
  <c r="BG328"/>
  <c r="BF328"/>
  <c r="T328"/>
  <c r="R328"/>
  <c r="P328"/>
  <c r="BI327"/>
  <c r="BH327"/>
  <c r="BG327"/>
  <c r="BF327"/>
  <c r="T327"/>
  <c r="R327"/>
  <c r="P327"/>
  <c r="BI322"/>
  <c r="BH322"/>
  <c r="BG322"/>
  <c r="BF322"/>
  <c r="T322"/>
  <c r="R322"/>
  <c r="P322"/>
  <c r="BI317"/>
  <c r="BH317"/>
  <c r="BG317"/>
  <c r="BF317"/>
  <c r="T317"/>
  <c r="R317"/>
  <c r="P317"/>
  <c r="BI312"/>
  <c r="BH312"/>
  <c r="BG312"/>
  <c r="BF312"/>
  <c r="T312"/>
  <c r="R312"/>
  <c r="P312"/>
  <c r="BI305"/>
  <c r="BH305"/>
  <c r="BG305"/>
  <c r="BF305"/>
  <c r="T305"/>
  <c r="R305"/>
  <c r="P305"/>
  <c r="BI299"/>
  <c r="BH299"/>
  <c r="BG299"/>
  <c r="BF299"/>
  <c r="T299"/>
  <c r="R299"/>
  <c r="P299"/>
  <c r="BI293"/>
  <c r="BH293"/>
  <c r="BG293"/>
  <c r="BF293"/>
  <c r="T293"/>
  <c r="R293"/>
  <c r="P293"/>
  <c r="BI287"/>
  <c r="BH287"/>
  <c r="BG287"/>
  <c r="BF287"/>
  <c r="T287"/>
  <c r="R287"/>
  <c r="P287"/>
  <c r="BI286"/>
  <c r="BH286"/>
  <c r="BG286"/>
  <c r="BF286"/>
  <c r="T286"/>
  <c r="R286"/>
  <c r="P286"/>
  <c r="BI281"/>
  <c r="BH281"/>
  <c r="BG281"/>
  <c r="BF281"/>
  <c r="T281"/>
  <c r="R281"/>
  <c r="P281"/>
  <c r="BI276"/>
  <c r="BH276"/>
  <c r="BG276"/>
  <c r="BF276"/>
  <c r="T276"/>
  <c r="R276"/>
  <c r="P276"/>
  <c r="BI273"/>
  <c r="BH273"/>
  <c r="BG273"/>
  <c r="BF273"/>
  <c r="T273"/>
  <c r="R273"/>
  <c r="P273"/>
  <c r="BI268"/>
  <c r="BH268"/>
  <c r="BG268"/>
  <c r="BF268"/>
  <c r="T268"/>
  <c r="R268"/>
  <c r="P268"/>
  <c r="BI265"/>
  <c r="BH265"/>
  <c r="BG265"/>
  <c r="BF265"/>
  <c r="T265"/>
  <c r="R265"/>
  <c r="P265"/>
  <c r="BI261"/>
  <c r="BH261"/>
  <c r="BG261"/>
  <c r="BF261"/>
  <c r="T261"/>
  <c r="R261"/>
  <c r="P261"/>
  <c r="BI258"/>
  <c r="BH258"/>
  <c r="BG258"/>
  <c r="BF258"/>
  <c r="T258"/>
  <c r="R258"/>
  <c r="P258"/>
  <c r="BI253"/>
  <c r="BH253"/>
  <c r="BG253"/>
  <c r="BF253"/>
  <c r="T253"/>
  <c r="R253"/>
  <c r="P253"/>
  <c r="BI248"/>
  <c r="BH248"/>
  <c r="BG248"/>
  <c r="BF248"/>
  <c r="T248"/>
  <c r="R248"/>
  <c r="P248"/>
  <c r="BI245"/>
  <c r="BH245"/>
  <c r="BG245"/>
  <c r="BF245"/>
  <c r="T245"/>
  <c r="R245"/>
  <c r="P245"/>
  <c r="BI244"/>
  <c r="BH244"/>
  <c r="BG244"/>
  <c r="BF244"/>
  <c r="T244"/>
  <c r="R244"/>
  <c r="P244"/>
  <c r="BI241"/>
  <c r="BH241"/>
  <c r="BG241"/>
  <c r="BF241"/>
  <c r="T241"/>
  <c r="R241"/>
  <c r="P241"/>
  <c r="BI236"/>
  <c r="BH236"/>
  <c r="BG236"/>
  <c r="BF236"/>
  <c r="T236"/>
  <c r="R236"/>
  <c r="P236"/>
  <c r="BI229"/>
  <c r="BH229"/>
  <c r="BG229"/>
  <c r="BF229"/>
  <c r="T229"/>
  <c r="R229"/>
  <c r="P229"/>
  <c r="BI226"/>
  <c r="BH226"/>
  <c r="BG226"/>
  <c r="BF226"/>
  <c r="T226"/>
  <c r="R226"/>
  <c r="P226"/>
  <c r="BI219"/>
  <c r="BH219"/>
  <c r="BG219"/>
  <c r="BF219"/>
  <c r="T219"/>
  <c r="R219"/>
  <c r="P219"/>
  <c r="BI218"/>
  <c r="BH218"/>
  <c r="BG218"/>
  <c r="BF218"/>
  <c r="T218"/>
  <c r="R218"/>
  <c r="P218"/>
  <c r="BI213"/>
  <c r="BH213"/>
  <c r="BG213"/>
  <c r="BF213"/>
  <c r="T213"/>
  <c r="R213"/>
  <c r="P213"/>
  <c r="BI198"/>
  <c r="BH198"/>
  <c r="BG198"/>
  <c r="BF198"/>
  <c r="T198"/>
  <c r="R198"/>
  <c r="P198"/>
  <c r="BI197"/>
  <c r="BH197"/>
  <c r="BG197"/>
  <c r="BF197"/>
  <c r="T197"/>
  <c r="R197"/>
  <c r="P197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86"/>
  <c r="BH186"/>
  <c r="BG186"/>
  <c r="BF186"/>
  <c r="T186"/>
  <c r="R186"/>
  <c r="P186"/>
  <c r="BI185"/>
  <c r="BH185"/>
  <c r="BG185"/>
  <c r="BF185"/>
  <c r="T185"/>
  <c r="R185"/>
  <c r="P185"/>
  <c r="BI177"/>
  <c r="BH177"/>
  <c r="BG177"/>
  <c r="BF177"/>
  <c r="T177"/>
  <c r="R177"/>
  <c r="P177"/>
  <c r="BI172"/>
  <c r="BH172"/>
  <c r="BG172"/>
  <c r="BF172"/>
  <c r="T172"/>
  <c r="R172"/>
  <c r="P172"/>
  <c r="BI167"/>
  <c r="BH167"/>
  <c r="BG167"/>
  <c r="BF167"/>
  <c r="T167"/>
  <c r="R167"/>
  <c r="P167"/>
  <c r="BI161"/>
  <c r="BH161"/>
  <c r="BG161"/>
  <c r="BF161"/>
  <c r="T161"/>
  <c r="R161"/>
  <c r="P161"/>
  <c r="BI155"/>
  <c r="BH155"/>
  <c r="BG155"/>
  <c r="BF155"/>
  <c r="T155"/>
  <c r="R155"/>
  <c r="P155"/>
  <c r="BI148"/>
  <c r="BH148"/>
  <c r="BG148"/>
  <c r="BF148"/>
  <c r="T148"/>
  <c r="R148"/>
  <c r="P148"/>
  <c r="BI145"/>
  <c r="BH145"/>
  <c r="BG145"/>
  <c r="BF145"/>
  <c r="T145"/>
  <c r="R145"/>
  <c r="P145"/>
  <c r="F136"/>
  <c r="E134"/>
  <c r="F89"/>
  <c r="E87"/>
  <c r="J24"/>
  <c r="E24"/>
  <c r="J139"/>
  <c r="J23"/>
  <c r="J21"/>
  <c r="E21"/>
  <c r="J91"/>
  <c r="J20"/>
  <c r="J18"/>
  <c r="E18"/>
  <c r="F139"/>
  <c r="J17"/>
  <c r="J15"/>
  <c r="E15"/>
  <c r="F138"/>
  <c r="J14"/>
  <c r="J12"/>
  <c r="J89"/>
  <c r="E7"/>
  <c r="E85"/>
  <c i="5" r="J37"/>
  <c r="J36"/>
  <c i="1" r="AY98"/>
  <c i="5" r="J35"/>
  <c i="1" r="AX98"/>
  <c i="5"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3"/>
  <c r="E111"/>
  <c r="F89"/>
  <c r="E87"/>
  <c r="J24"/>
  <c r="E24"/>
  <c r="J116"/>
  <c r="J23"/>
  <c r="J21"/>
  <c r="E21"/>
  <c r="J91"/>
  <c r="J20"/>
  <c r="J18"/>
  <c r="E18"/>
  <c r="F116"/>
  <c r="J17"/>
  <c r="J15"/>
  <c r="E15"/>
  <c r="F115"/>
  <c r="J14"/>
  <c r="J12"/>
  <c r="J113"/>
  <c r="E7"/>
  <c r="E109"/>
  <c i="4" r="J37"/>
  <c r="J36"/>
  <c i="1" r="AY97"/>
  <c i="4" r="J35"/>
  <c i="1" r="AX97"/>
  <c i="4"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3"/>
  <c r="E111"/>
  <c r="F89"/>
  <c r="E87"/>
  <c r="J24"/>
  <c r="E24"/>
  <c r="J92"/>
  <c r="J23"/>
  <c r="J21"/>
  <c r="E21"/>
  <c r="J91"/>
  <c r="J20"/>
  <c r="J18"/>
  <c r="E18"/>
  <c r="F116"/>
  <c r="J17"/>
  <c r="J15"/>
  <c r="E15"/>
  <c r="F115"/>
  <c r="J14"/>
  <c r="J12"/>
  <c r="J89"/>
  <c r="E7"/>
  <c r="E109"/>
  <c i="3" r="J37"/>
  <c r="J36"/>
  <c i="1" r="AY96"/>
  <c i="3" r="J35"/>
  <c i="1" r="AX96"/>
  <c i="3"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F115"/>
  <c r="E113"/>
  <c r="F89"/>
  <c r="E87"/>
  <c r="J24"/>
  <c r="E24"/>
  <c r="J92"/>
  <c r="J23"/>
  <c r="J21"/>
  <c r="E21"/>
  <c r="J117"/>
  <c r="J20"/>
  <c r="J18"/>
  <c r="E18"/>
  <c r="F92"/>
  <c r="J17"/>
  <c r="J15"/>
  <c r="E15"/>
  <c r="F117"/>
  <c r="J14"/>
  <c r="J12"/>
  <c r="J89"/>
  <c r="E7"/>
  <c r="E111"/>
  <c i="2" r="J37"/>
  <c r="J36"/>
  <c i="1" r="AY95"/>
  <c i="2" r="J35"/>
  <c i="1" r="AX95"/>
  <c i="2"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F120"/>
  <c r="E118"/>
  <c r="F89"/>
  <c r="E87"/>
  <c r="J24"/>
  <c r="E24"/>
  <c r="J123"/>
  <c r="J23"/>
  <c r="J21"/>
  <c r="E21"/>
  <c r="J122"/>
  <c r="J20"/>
  <c r="J18"/>
  <c r="E18"/>
  <c r="F123"/>
  <c r="J17"/>
  <c r="J15"/>
  <c r="E15"/>
  <c r="F91"/>
  <c r="J14"/>
  <c r="J12"/>
  <c r="J120"/>
  <c r="E7"/>
  <c r="E116"/>
  <c i="1" r="L90"/>
  <c r="AM90"/>
  <c r="AM89"/>
  <c r="L89"/>
  <c r="AM87"/>
  <c r="L87"/>
  <c r="L85"/>
  <c r="L84"/>
  <c i="2" r="J299"/>
  <c r="J280"/>
  <c r="J265"/>
  <c r="BK250"/>
  <c r="J241"/>
  <c r="J223"/>
  <c r="BK200"/>
  <c r="J188"/>
  <c r="BK172"/>
  <c r="J146"/>
  <c r="J134"/>
  <c r="BK302"/>
  <c r="BK292"/>
  <c r="BK288"/>
  <c r="J285"/>
  <c r="J271"/>
  <c r="BK253"/>
  <c r="J228"/>
  <c r="BK205"/>
  <c r="J191"/>
  <c r="BK166"/>
  <c r="J145"/>
  <c r="J135"/>
  <c r="F35"/>
  <c r="J166"/>
  <c r="J139"/>
  <c r="F37"/>
  <c i="4" r="BK134"/>
  <c r="J156"/>
  <c r="J139"/>
  <c r="J152"/>
  <c r="BK141"/>
  <c r="BK127"/>
  <c r="J124"/>
  <c i="5" r="BK121"/>
  <c r="BK127"/>
  <c r="J153"/>
  <c r="BK124"/>
  <c r="J143"/>
  <c r="J121"/>
  <c r="J128"/>
  <c i="6" r="J1236"/>
  <c r="BK1151"/>
  <c r="J1015"/>
  <c r="BK1007"/>
  <c r="BK955"/>
  <c r="J848"/>
  <c r="BK764"/>
  <c r="J716"/>
  <c r="J639"/>
  <c r="BK581"/>
  <c r="BK514"/>
  <c r="BK327"/>
  <c r="J219"/>
  <c r="BK1200"/>
  <c r="BK1175"/>
  <c r="BK941"/>
  <c r="J884"/>
  <c r="BK812"/>
  <c r="J749"/>
  <c r="J658"/>
  <c r="J578"/>
  <c r="J483"/>
  <c r="J281"/>
  <c r="J155"/>
  <c r="J695"/>
  <c r="J1243"/>
  <c r="BK1186"/>
  <c r="J1148"/>
  <c r="BK1096"/>
  <c r="J1016"/>
  <c r="BK898"/>
  <c r="J868"/>
  <c r="J834"/>
  <c r="J761"/>
  <c r="BK702"/>
  <c r="BK645"/>
  <c r="BK609"/>
  <c r="J600"/>
  <c r="BK546"/>
  <c r="BK457"/>
  <c r="BK317"/>
  <c r="J363"/>
  <c r="BK244"/>
  <c r="BK145"/>
  <c r="J1021"/>
  <c r="BK998"/>
  <c r="J887"/>
  <c r="BK806"/>
  <c r="BK273"/>
  <c r="BK978"/>
  <c r="BK907"/>
  <c r="J802"/>
  <c r="BK334"/>
  <c r="J236"/>
  <c r="J145"/>
  <c r="J604"/>
  <c r="J607"/>
  <c r="J543"/>
  <c r="J437"/>
  <c r="J305"/>
  <c r="BK219"/>
  <c i="2" r="BK294"/>
  <c r="J289"/>
  <c r="J261"/>
  <c r="J240"/>
  <c r="BK229"/>
  <c r="BK221"/>
  <c r="J206"/>
  <c r="BK197"/>
  <c r="BK188"/>
  <c r="J172"/>
  <c r="BK155"/>
  <c r="J129"/>
  <c r="J258"/>
  <c r="J250"/>
  <c r="BK234"/>
  <c r="BK225"/>
  <c r="J200"/>
  <c r="J170"/>
  <c r="J144"/>
  <c i="3" r="J161"/>
  <c r="J145"/>
  <c r="BK160"/>
  <c r="BK153"/>
  <c r="BK151"/>
  <c r="BK142"/>
  <c r="BK137"/>
  <c r="BK139"/>
  <c r="BK126"/>
  <c r="BK132"/>
  <c r="BK127"/>
  <c i="4" r="J144"/>
  <c r="J125"/>
  <c r="BK144"/>
  <c r="J127"/>
  <c r="BK145"/>
  <c i="5" r="BK149"/>
  <c r="BK134"/>
  <c i="6" r="J1254"/>
  <c r="J1200"/>
  <c r="J1139"/>
  <c r="BK1072"/>
  <c r="BK1016"/>
  <c r="J1004"/>
  <c r="J967"/>
  <c r="J903"/>
  <c r="J872"/>
  <c r="J798"/>
  <c r="J702"/>
  <c r="J621"/>
  <c r="BK530"/>
  <c r="BK467"/>
  <c r="BK261"/>
  <c r="BK194"/>
  <c r="J1199"/>
  <c r="BK1143"/>
  <c r="J933"/>
  <c r="BK876"/>
  <c r="J779"/>
  <c r="J713"/>
  <c r="BK627"/>
  <c r="BK574"/>
  <c r="BK465"/>
  <c r="BK343"/>
  <c r="J197"/>
  <c r="BK735"/>
  <c r="J1251"/>
  <c r="BK1225"/>
  <c r="BK1153"/>
  <c r="BK1133"/>
  <c r="BK1158"/>
  <c r="BK1014"/>
  <c r="BK889"/>
  <c r="BK872"/>
  <c r="J828"/>
  <c r="BK766"/>
  <c r="BK705"/>
  <c r="J630"/>
  <c r="BK607"/>
  <c r="BK594"/>
  <c r="BK503"/>
  <c r="J349"/>
  <c r="J226"/>
  <c r="BK1087"/>
  <c r="BK1045"/>
  <c r="BK1080"/>
  <c r="BK1057"/>
  <c r="BK951"/>
  <c r="J901"/>
  <c r="J863"/>
  <c r="BK807"/>
  <c r="BK728"/>
  <c r="J675"/>
  <c r="J601"/>
  <c r="J538"/>
  <c r="J268"/>
  <c r="BK213"/>
  <c r="J1039"/>
  <c r="BK1004"/>
  <c r="BK967"/>
  <c r="BK929"/>
  <c r="J880"/>
  <c r="BK774"/>
  <c r="J248"/>
  <c r="BK925"/>
  <c r="J857"/>
  <c r="BK749"/>
  <c r="BK286"/>
  <c r="BK197"/>
  <c r="BK610"/>
  <c r="J610"/>
  <c r="BK596"/>
  <c r="BK520"/>
  <c r="J317"/>
  <c r="J265"/>
  <c i="2" r="BK299"/>
  <c r="BK284"/>
  <c r="J267"/>
  <c r="BK252"/>
  <c r="BK238"/>
  <c r="BK203"/>
  <c r="J179"/>
  <c r="J153"/>
  <c r="BK143"/>
  <c r="BK131"/>
  <c r="BK296"/>
  <c r="BK290"/>
  <c r="BK287"/>
  <c r="BK280"/>
  <c r="BK247"/>
  <c r="J226"/>
  <c r="BK211"/>
  <c r="J194"/>
  <c r="BK157"/>
  <c r="BK146"/>
  <c r="F34"/>
  <c r="J207"/>
  <c r="BK178"/>
  <c r="BK159"/>
  <c r="BK133"/>
  <c i="3" r="BK156"/>
  <c r="BK149"/>
  <c r="BK161"/>
  <c r="J149"/>
  <c r="BK148"/>
  <c r="J141"/>
  <c r="J146"/>
  <c r="J124"/>
  <c r="BK136"/>
  <c r="BK140"/>
  <c r="BK133"/>
  <c i="4" r="BK157"/>
  <c r="J141"/>
  <c r="J154"/>
  <c r="BK132"/>
  <c r="BK153"/>
  <c r="J134"/>
  <c r="BK149"/>
  <c r="BK138"/>
  <c r="J133"/>
  <c i="5" r="J129"/>
  <c r="BK146"/>
  <c r="J156"/>
  <c r="BK128"/>
  <c r="BK148"/>
  <c r="BK132"/>
  <c r="BK147"/>
  <c r="J135"/>
  <c i="6" r="J1253"/>
  <c r="BK1234"/>
  <c r="J1133"/>
  <c r="J1060"/>
  <c r="J1018"/>
  <c r="BK1010"/>
  <c r="BK1048"/>
  <c r="BK937"/>
  <c r="J837"/>
  <c r="BK798"/>
  <c r="BK716"/>
  <c r="BK624"/>
  <c r="BK575"/>
  <c r="J457"/>
  <c r="J261"/>
  <c r="J1102"/>
  <c r="BK1253"/>
  <c r="J1227"/>
  <c r="BK1170"/>
  <c r="BK1114"/>
  <c r="BK1054"/>
  <c r="J911"/>
  <c r="BK1075"/>
  <c r="J1072"/>
  <c r="J1013"/>
  <c r="J984"/>
  <c r="BK911"/>
  <c r="BK887"/>
  <c r="J812"/>
  <c r="J381"/>
  <c r="J193"/>
  <c r="BK946"/>
  <c r="BK849"/>
  <c r="J395"/>
  <c r="BK268"/>
  <c r="J192"/>
  <c r="J606"/>
  <c r="BK597"/>
  <c r="J425"/>
  <c r="BK241"/>
  <c i="2" r="BK275"/>
  <c r="J253"/>
  <c r="J244"/>
  <c r="J231"/>
  <c r="J201"/>
  <c r="J181"/>
  <c r="J157"/>
  <c r="J140"/>
  <c i="1" r="AS94"/>
  <c i="2" r="J288"/>
  <c r="J282"/>
  <c r="J233"/>
  <c r="BK217"/>
  <c r="BK195"/>
  <c r="BK193"/>
  <c r="BK174"/>
  <c r="J162"/>
  <c r="BK150"/>
  <c r="BK132"/>
  <c r="BK265"/>
  <c r="J252"/>
  <c r="BK244"/>
  <c r="BK232"/>
  <c r="BK212"/>
  <c r="J196"/>
  <c r="J161"/>
  <c r="BK138"/>
  <c i="3" r="J155"/>
  <c r="J148"/>
  <c r="J132"/>
  <c r="J157"/>
  <c r="J152"/>
  <c r="J133"/>
  <c i="4" r="BK135"/>
  <c r="J132"/>
  <c i="5" r="J157"/>
  <c r="BK157"/>
  <c r="BK137"/>
  <c r="BK139"/>
  <c r="BK155"/>
  <c r="J131"/>
  <c r="J146"/>
  <c r="BK138"/>
  <c i="6" r="BK1252"/>
  <c r="BK1227"/>
  <c r="BK1095"/>
  <c r="J1035"/>
  <c r="J1014"/>
  <c r="BK984"/>
  <c r="BK892"/>
  <c r="BK761"/>
  <c r="J654"/>
  <c r="J598"/>
  <c r="J535"/>
  <c r="J486"/>
  <c r="BK281"/>
  <c r="J213"/>
  <c r="BK1213"/>
  <c r="J1183"/>
  <c r="J1147"/>
  <c r="BK1042"/>
  <c r="J883"/>
  <c r="J774"/>
  <c r="J678"/>
  <c r="BK606"/>
  <c r="J514"/>
  <c r="BK436"/>
  <c r="BK226"/>
  <c r="BK1111"/>
  <c r="BK689"/>
  <c r="BK1249"/>
  <c r="J1213"/>
  <c r="J1151"/>
  <c r="BK1108"/>
  <c r="BK1026"/>
  <c r="J945"/>
  <c r="BK884"/>
  <c r="BK857"/>
  <c r="BK784"/>
  <c r="J735"/>
  <c r="J682"/>
  <c r="J612"/>
  <c r="J597"/>
  <c r="BK509"/>
  <c r="BK466"/>
  <c r="BK172"/>
  <c r="J1084"/>
  <c r="J1069"/>
  <c r="J1073"/>
  <c r="BK1001"/>
  <c r="BK948"/>
  <c r="BK866"/>
  <c r="BK820"/>
  <c r="BK779"/>
  <c r="J724"/>
  <c r="BK678"/>
  <c r="BK615"/>
  <c r="J574"/>
  <c r="J473"/>
  <c r="J253"/>
  <c r="J1076"/>
  <c r="BK1017"/>
  <c r="J988"/>
  <c r="BK848"/>
  <c r="J322"/>
  <c r="BK148"/>
  <c r="BK877"/>
  <c r="BK425"/>
  <c r="J287"/>
  <c r="BK218"/>
  <c r="BK617"/>
  <c r="BK616"/>
  <c r="J588"/>
  <c r="J472"/>
  <c r="J343"/>
  <c r="J293"/>
  <c r="J194"/>
  <c i="2" r="J239"/>
  <c r="BK191"/>
  <c r="BK162"/>
  <c r="J143"/>
  <c r="J132"/>
  <c r="J295"/>
  <c r="J292"/>
  <c r="J287"/>
  <c r="J281"/>
  <c r="J236"/>
  <c r="J221"/>
  <c r="J212"/>
  <c r="J198"/>
  <c r="BK181"/>
  <c r="BK149"/>
  <c r="J138"/>
  <c r="J133"/>
  <c r="J34"/>
  <c r="BK215"/>
  <c r="J190"/>
  <c r="J174"/>
  <c r="J150"/>
  <c r="BK135"/>
  <c i="3" r="BK159"/>
  <c r="J151"/>
  <c r="J135"/>
  <c r="BK158"/>
  <c r="BK145"/>
  <c r="J130"/>
  <c r="BK155"/>
  <c r="J139"/>
  <c i="4" r="BK130"/>
  <c r="BK126"/>
  <c i="5" r="J151"/>
  <c r="J149"/>
  <c r="J125"/>
  <c r="J138"/>
  <c r="BK125"/>
  <c r="BK152"/>
  <c r="J144"/>
  <c r="BK130"/>
  <c r="BK143"/>
  <c r="BK122"/>
  <c i="6" r="BK1250"/>
  <c r="BK1174"/>
  <c r="J1098"/>
  <c r="BK1063"/>
  <c r="BK1021"/>
  <c r="BK1013"/>
  <c r="J979"/>
  <c r="BK885"/>
  <c r="BK837"/>
  <c r="BK720"/>
  <c r="BK646"/>
  <c r="J613"/>
  <c r="J436"/>
  <c r="J273"/>
  <c r="BK421"/>
  <c r="BK245"/>
  <c r="BK1147"/>
  <c r="J705"/>
  <c r="J1252"/>
  <c r="J1249"/>
  <c r="J1187"/>
  <c r="J1174"/>
  <c r="J1138"/>
  <c r="BK1102"/>
  <c r="J1063"/>
  <c r="BK991"/>
  <c r="J894"/>
  <c r="J866"/>
  <c r="J849"/>
  <c r="BK769"/>
  <c r="BK731"/>
  <c r="BK695"/>
  <c r="J624"/>
  <c r="J596"/>
  <c r="J558"/>
  <c r="BK483"/>
  <c r="J435"/>
  <c r="BK328"/>
  <c r="BK161"/>
  <c r="J1080"/>
  <c r="BK1073"/>
  <c r="J1083"/>
  <c r="BK1074"/>
  <c r="BK1060"/>
  <c r="J1010"/>
  <c r="BK960"/>
  <c r="J918"/>
  <c r="J882"/>
  <c r="J840"/>
  <c r="J796"/>
  <c r="J766"/>
  <c r="BK713"/>
  <c r="BK647"/>
  <c r="J627"/>
  <c r="J595"/>
  <c r="BK558"/>
  <c r="BK478"/>
  <c r="BK349"/>
  <c r="BK229"/>
  <c r="J172"/>
  <c r="BK1069"/>
  <c r="BK1018"/>
  <c r="J960"/>
  <c r="BK918"/>
  <c r="J889"/>
  <c r="J831"/>
  <c r="BK785"/>
  <c r="J229"/>
  <c i="2" r="BK298"/>
  <c r="BK282"/>
  <c r="J274"/>
  <c r="BK255"/>
  <c r="BK245"/>
  <c r="J235"/>
  <c r="J205"/>
  <c r="BK199"/>
  <c r="BK185"/>
  <c r="J176"/>
  <c r="BK148"/>
  <c r="BK136"/>
  <c r="J128"/>
  <c r="BK293"/>
  <c r="J290"/>
  <c r="BK285"/>
  <c r="BK259"/>
  <c r="J234"/>
  <c r="J227"/>
  <c r="BK222"/>
  <c r="J208"/>
  <c r="J202"/>
  <c r="BK194"/>
  <c r="J186"/>
  <c r="BK170"/>
  <c r="BK145"/>
  <c r="BK269"/>
  <c r="J255"/>
  <c r="BK248"/>
  <c r="BK235"/>
  <c r="J224"/>
  <c r="BK208"/>
  <c r="BK187"/>
  <c r="BK147"/>
  <c i="3" r="J160"/>
  <c r="J147"/>
  <c r="BK162"/>
  <c r="J156"/>
  <c r="BK146"/>
  <c r="BK129"/>
  <c r="BK131"/>
  <c r="J142"/>
  <c r="BK125"/>
  <c r="BK134"/>
  <c r="J125"/>
  <c i="4" r="BK147"/>
  <c r="J121"/>
  <c r="J137"/>
  <c r="BK124"/>
  <c r="J136"/>
  <c r="BK143"/>
  <c r="BK133"/>
  <c r="BK123"/>
  <c i="5" r="BK153"/>
  <c r="J152"/>
  <c r="J134"/>
  <c r="J155"/>
  <c r="BK135"/>
  <c r="J154"/>
  <c r="J137"/>
  <c r="J123"/>
  <c i="6" r="J645"/>
  <c r="J575"/>
  <c r="J487"/>
  <c r="J328"/>
  <c r="J198"/>
  <c r="BK1236"/>
  <c r="BK1173"/>
  <c r="BK1139"/>
  <c r="J1045"/>
  <c r="J892"/>
  <c r="J806"/>
  <c r="J731"/>
  <c r="BK668"/>
  <c r="BK599"/>
  <c r="BK497"/>
  <c r="J340"/>
  <c r="J177"/>
  <c r="BK663"/>
  <c r="BK613"/>
  <c r="J605"/>
  <c r="BK551"/>
  <c r="J497"/>
  <c r="BK353"/>
  <c r="BK293"/>
  <c r="BK1083"/>
  <c r="BK1041"/>
  <c r="J1075"/>
  <c r="BK988"/>
  <c r="J946"/>
  <c r="J876"/>
  <c r="BK834"/>
  <c r="J784"/>
  <c r="BK739"/>
  <c r="J689"/>
  <c r="J602"/>
  <c r="J503"/>
  <c r="BK305"/>
  <c r="BK193"/>
  <c r="J1051"/>
  <c r="J995"/>
  <c r="BK882"/>
  <c r="BK796"/>
  <c r="J258"/>
  <c r="BK945"/>
  <c r="BK868"/>
  <c r="BK760"/>
  <c r="J327"/>
  <c r="J646"/>
  <c r="J599"/>
  <c r="BK605"/>
  <c r="BK584"/>
  <c r="J465"/>
  <c r="BK312"/>
  <c r="J186"/>
  <c i="2" r="J298"/>
  <c r="J279"/>
  <c r="J273"/>
  <c r="J259"/>
  <c r="J246"/>
  <c r="BK241"/>
  <c r="J230"/>
  <c r="J215"/>
  <c r="BK204"/>
  <c r="BK179"/>
  <c r="J136"/>
  <c r="F36"/>
  <c i="4" r="J155"/>
  <c r="J122"/>
  <c r="J145"/>
  <c r="J123"/>
  <c r="J140"/>
  <c r="J130"/>
  <c r="J148"/>
  <c r="J126"/>
  <c r="BK122"/>
  <c i="5" r="BK133"/>
  <c r="BK129"/>
  <c r="BK154"/>
  <c r="BK126"/>
  <c r="J147"/>
  <c r="J126"/>
  <c r="BK144"/>
  <c i="6" r="BK1254"/>
  <c r="J1240"/>
  <c r="J1153"/>
  <c r="J1066"/>
  <c r="J1041"/>
  <c r="J992"/>
  <c r="J898"/>
  <c r="J811"/>
  <c r="J728"/>
  <c r="J663"/>
  <c r="J594"/>
  <c r="J520"/>
  <c r="BK385"/>
  <c r="J244"/>
  <c r="J167"/>
  <c r="BK1187"/>
  <c r="J1095"/>
  <c r="J955"/>
  <c r="BK880"/>
  <c r="BK755"/>
  <c r="BK600"/>
  <c r="BK487"/>
  <c r="J353"/>
  <c r="J1156"/>
  <c r="BK724"/>
  <c r="J1250"/>
  <c r="BK486"/>
  <c r="J334"/>
  <c r="BK186"/>
  <c r="BK1105"/>
  <c r="BK1076"/>
  <c r="BK1084"/>
  <c r="J1054"/>
  <c r="J998"/>
  <c r="J941"/>
  <c r="BK893"/>
  <c r="J843"/>
  <c r="BK786"/>
  <c r="J760"/>
  <c r="BK709"/>
  <c r="BK639"/>
  <c r="J609"/>
  <c r="J546"/>
  <c r="BK395"/>
  <c r="BK248"/>
  <c r="BK167"/>
  <c r="J1026"/>
  <c r="BK933"/>
  <c r="J907"/>
  <c r="J807"/>
  <c r="BK430"/>
  <c r="J985"/>
  <c r="J915"/>
  <c r="J791"/>
  <c r="BK381"/>
  <c r="BK258"/>
  <c r="J161"/>
  <c r="J603"/>
  <c r="BK604"/>
  <c r="BK539"/>
  <c r="BK322"/>
  <c r="J276"/>
  <c i="2" r="BK300"/>
  <c r="BK281"/>
  <c r="J276"/>
  <c r="J269"/>
  <c r="J254"/>
  <c r="J251"/>
  <c r="BK242"/>
  <c r="J237"/>
  <c r="BK228"/>
  <c r="BK206"/>
  <c r="BK202"/>
  <c r="J197"/>
  <c r="BK183"/>
  <c r="BK164"/>
  <c r="J152"/>
  <c r="BK141"/>
  <c r="J130"/>
  <c r="J296"/>
  <c r="BK291"/>
  <c r="BK289"/>
  <c r="J286"/>
  <c r="J284"/>
  <c r="J277"/>
  <c r="BK249"/>
  <c r="BK231"/>
  <c r="BK220"/>
  <c r="BK213"/>
  <c r="J199"/>
  <c r="J183"/>
  <c r="J160"/>
  <c r="J141"/>
  <c r="BK134"/>
  <c r="BK301"/>
  <c r="BK279"/>
  <c r="J302"/>
  <c r="BK274"/>
  <c r="J272"/>
  <c r="BK264"/>
  <c r="BK263"/>
  <c r="BK258"/>
  <c r="BK254"/>
  <c r="J247"/>
  <c r="BK240"/>
  <c r="BK237"/>
  <c r="BK230"/>
  <c r="BK224"/>
  <c r="J217"/>
  <c r="BK210"/>
  <c r="J203"/>
  <c r="BK198"/>
  <c r="J195"/>
  <c r="BK190"/>
  <c r="J168"/>
  <c r="BK160"/>
  <c r="J149"/>
  <c r="BK137"/>
  <c r="BK266"/>
  <c r="J263"/>
  <c r="BK251"/>
  <c r="BK246"/>
  <c r="BK239"/>
  <c r="J229"/>
  <c r="J220"/>
  <c r="BK201"/>
  <c r="BK186"/>
  <c r="J164"/>
  <c r="BK153"/>
  <c r="J137"/>
  <c i="3" r="J162"/>
  <c r="J153"/>
  <c r="J138"/>
  <c r="J127"/>
  <c r="J159"/>
  <c r="BK152"/>
  <c r="BK123"/>
  <c r="BK143"/>
  <c r="J158"/>
  <c r="J140"/>
  <c r="J143"/>
  <c r="J137"/>
  <c r="BK130"/>
  <c r="BK124"/>
  <c r="J131"/>
  <c r="J126"/>
  <c i="4" r="BK156"/>
  <c r="J143"/>
  <c r="J138"/>
  <c r="J153"/>
  <c r="J157"/>
  <c r="BK146"/>
  <c r="J131"/>
  <c r="BK155"/>
  <c r="J146"/>
  <c r="BK140"/>
  <c r="BK131"/>
  <c r="J128"/>
  <c r="BK125"/>
  <c r="BK121"/>
  <c i="5" r="BK141"/>
  <c r="J148"/>
  <c r="BK123"/>
  <c r="BK142"/>
  <c r="J132"/>
  <c r="BK156"/>
  <c r="J150"/>
  <c r="J133"/>
  <c r="J127"/>
  <c r="BK150"/>
  <c r="BK140"/>
  <c r="BK131"/>
  <c i="6" r="BK1243"/>
  <c r="BK1183"/>
  <c r="BK1148"/>
  <c r="BK1091"/>
  <c r="J1057"/>
  <c r="BK995"/>
  <c r="J929"/>
  <c r="BK883"/>
  <c r="J785"/>
  <c r="J739"/>
  <c r="J709"/>
  <c r="J668"/>
  <c r="BK630"/>
  <c r="BK611"/>
  <c r="J539"/>
  <c r="BK598"/>
  <c r="J569"/>
  <c r="BK472"/>
  <c r="BK287"/>
  <c r="J241"/>
  <c r="J1212"/>
  <c r="J1096"/>
  <c r="BK658"/>
  <c r="BK1240"/>
  <c r="J1175"/>
  <c r="J1152"/>
  <c r="J1143"/>
  <c r="J1105"/>
  <c r="J1042"/>
  <c r="BK985"/>
  <c r="J893"/>
  <c r="J877"/>
  <c r="BK858"/>
  <c r="BK802"/>
  <c r="J755"/>
  <c r="J720"/>
  <c r="BK672"/>
  <c r="J616"/>
  <c r="BK601"/>
  <c r="J581"/>
  <c r="BK538"/>
  <c r="J478"/>
  <c r="J430"/>
  <c r="J299"/>
  <c r="BK155"/>
  <c r="J1077"/>
  <c r="BK1077"/>
  <c r="BK1066"/>
  <c r="BK1039"/>
  <c r="J1007"/>
  <c r="J952"/>
  <c r="J925"/>
  <c r="BK915"/>
  <c r="BK843"/>
  <c r="BK791"/>
  <c r="BK437"/>
  <c r="BK177"/>
  <c r="BK952"/>
  <c r="BK894"/>
  <c r="BK811"/>
  <c r="J421"/>
  <c r="BK276"/>
  <c r="BK198"/>
  <c r="BK185"/>
  <c r="J608"/>
  <c r="BK612"/>
  <c r="BK603"/>
  <c r="BK535"/>
  <c r="BK435"/>
  <c r="BK299"/>
  <c r="BK236"/>
  <c r="J185"/>
  <c i="2" r="J301"/>
  <c r="J293"/>
  <c r="J278"/>
  <c r="J264"/>
  <c r="J248"/>
  <c r="BK236"/>
  <c r="J225"/>
  <c r="J192"/>
  <c r="J178"/>
  <c r="J159"/>
  <c r="BK144"/>
  <c r="BK129"/>
  <c r="BK295"/>
  <c r="J291"/>
  <c r="BK286"/>
  <c r="BK283"/>
  <c r="J256"/>
  <c r="J222"/>
  <c r="BK207"/>
  <c r="J187"/>
  <c r="BK152"/>
  <c r="BK139"/>
  <c r="J131"/>
  <c r="J294"/>
  <c r="BK278"/>
  <c r="BK276"/>
  <c r="BK273"/>
  <c r="J266"/>
  <c r="BK261"/>
  <c r="BK256"/>
  <c r="J245"/>
  <c r="J238"/>
  <c r="BK226"/>
  <c r="BK140"/>
  <c i="3" r="BK157"/>
  <c r="J136"/>
  <c r="BK147"/>
  <c r="J134"/>
  <c r="BK141"/>
  <c r="J123"/>
  <c r="BK135"/>
  <c r="BK138"/>
  <c r="J129"/>
  <c i="4" r="BK148"/>
  <c r="BK136"/>
  <c r="BK152"/>
  <c r="BK128"/>
  <c r="J149"/>
  <c r="BK137"/>
  <c r="BK129"/>
  <c r="J147"/>
  <c i="6" r="BK1199"/>
  <c r="BK1051"/>
  <c r="J1001"/>
  <c r="J948"/>
  <c r="J858"/>
  <c r="BK675"/>
  <c r="J615"/>
  <c r="BK569"/>
  <c r="J509"/>
  <c r="J286"/>
  <c r="BK192"/>
  <c r="BK1212"/>
  <c r="J1158"/>
  <c r="J1108"/>
  <c r="J1017"/>
  <c r="BK901"/>
  <c r="BK828"/>
  <c r="J764"/>
  <c r="BK682"/>
  <c r="BK608"/>
  <c r="J530"/>
  <c r="J385"/>
  <c r="J1225"/>
  <c r="BK1138"/>
  <c r="J618"/>
  <c r="BK543"/>
  <c r="J467"/>
  <c r="BK621"/>
  <c r="J584"/>
  <c r="J452"/>
  <c r="J245"/>
  <c r="J1074"/>
  <c r="BK1015"/>
  <c r="J978"/>
  <c r="BK595"/>
  <c r="J466"/>
  <c i="2" r="J300"/>
  <c r="J283"/>
  <c r="BK271"/>
  <c r="J243"/>
  <c r="BK233"/>
  <c r="J210"/>
  <c r="J193"/>
  <c r="BK192"/>
  <c r="BK168"/>
  <c r="J148"/>
  <c r="BK128"/>
  <c r="BK277"/>
  <c r="J275"/>
  <c r="BK267"/>
  <c r="J262"/>
  <c r="J249"/>
  <c r="J242"/>
  <c r="J232"/>
  <c r="BK223"/>
  <c r="J213"/>
  <c r="J204"/>
  <c r="BK196"/>
  <c r="J185"/>
  <c r="BK161"/>
  <c r="J147"/>
  <c r="BK272"/>
  <c r="BK262"/>
  <c r="BK243"/>
  <c r="BK227"/>
  <c r="J211"/>
  <c r="BK176"/>
  <c r="J155"/>
  <c r="BK130"/>
  <c i="4" r="J150"/>
  <c r="BK154"/>
  <c r="J135"/>
  <c r="BK150"/>
  <c r="BK139"/>
  <c r="J129"/>
  <c i="5" r="J158"/>
  <c r="J122"/>
  <c r="J140"/>
  <c r="BK158"/>
  <c r="J141"/>
  <c r="J130"/>
  <c r="BK151"/>
  <c r="J142"/>
  <c r="J124"/>
  <c r="J139"/>
  <c i="6" r="BK1251"/>
  <c r="J1170"/>
  <c r="J1048"/>
  <c r="J991"/>
  <c r="J922"/>
  <c r="BK840"/>
  <c r="BK746"/>
  <c r="J672"/>
  <c r="BK618"/>
  <c r="J551"/>
  <c r="BK452"/>
  <c r="BK363"/>
  <c r="J218"/>
  <c r="J148"/>
  <c r="J1186"/>
  <c r="BK1152"/>
  <c r="J1091"/>
  <c r="BK922"/>
  <c r="BK831"/>
  <c r="J769"/>
  <c r="J699"/>
  <c r="J617"/>
  <c r="BK588"/>
  <c r="BK473"/>
  <c r="BK265"/>
  <c r="BK1098"/>
  <c r="J647"/>
  <c r="J1234"/>
  <c r="J1173"/>
  <c r="J1111"/>
  <c r="BK1156"/>
  <c r="BK979"/>
  <c r="J885"/>
  <c r="BK863"/>
  <c r="J786"/>
  <c r="J746"/>
  <c r="BK699"/>
  <c r="BK654"/>
  <c r="J611"/>
  <c r="BK602"/>
  <c r="BK578"/>
  <c r="BK340"/>
  <c r="BK253"/>
  <c r="J1114"/>
  <c r="J1087"/>
  <c r="BK1035"/>
  <c r="BK992"/>
  <c r="J937"/>
  <c r="BK903"/>
  <c r="J820"/>
  <c r="J312"/>
  <c r="J951"/>
  <c i="2" l="1" r="BK127"/>
  <c r="J127"/>
  <c r="J97"/>
  <c r="P142"/>
  <c r="BK219"/>
  <c r="J219"/>
  <c r="J102"/>
  <c r="BK257"/>
  <c r="J257"/>
  <c r="J103"/>
  <c r="P260"/>
  <c r="R297"/>
  <c i="3" r="R144"/>
  <c r="BK150"/>
  <c r="J150"/>
  <c r="J100"/>
  <c r="P154"/>
  <c i="4" r="T142"/>
  <c i="5" r="R120"/>
  <c r="BK145"/>
  <c r="J145"/>
  <c r="J99"/>
  <c i="2" r="R127"/>
  <c r="R189"/>
  <c r="R268"/>
  <c i="3" r="R154"/>
  <c i="4" r="BK151"/>
  <c r="J151"/>
  <c r="J99"/>
  <c i="5" r="BK136"/>
  <c r="J136"/>
  <c r="J98"/>
  <c r="P145"/>
  <c i="2" r="P158"/>
  <c r="T219"/>
  <c r="T257"/>
  <c r="R260"/>
  <c r="BK297"/>
  <c r="J297"/>
  <c r="J106"/>
  <c i="3" r="BK122"/>
  <c r="J122"/>
  <c r="J97"/>
  <c r="P122"/>
  <c r="R122"/>
  <c r="BK128"/>
  <c r="J128"/>
  <c r="J98"/>
  <c r="P128"/>
  <c r="R128"/>
  <c r="T128"/>
  <c r="BK144"/>
  <c r="J144"/>
  <c r="J99"/>
  <c r="P144"/>
  <c r="T154"/>
  <c i="4" r="BK142"/>
  <c r="J142"/>
  <c r="J98"/>
  <c i="2" r="T158"/>
  <c r="T209"/>
  <c i="4" r="BK120"/>
  <c r="J120"/>
  <c r="J97"/>
  <c r="P151"/>
  <c i="6" r="P333"/>
  <c r="P587"/>
  <c r="BK144"/>
  <c r="T333"/>
  <c r="R587"/>
  <c r="R797"/>
  <c i="2" r="R158"/>
  <c r="BK209"/>
  <c r="J209"/>
  <c r="J101"/>
  <c r="T268"/>
  <c i="3" r="T144"/>
  <c r="P150"/>
  <c r="T150"/>
  <c i="4" r="R120"/>
  <c i="6" r="T144"/>
  <c r="P240"/>
  <c r="T252"/>
  <c r="T316"/>
  <c r="R614"/>
  <c r="R759"/>
  <c r="R768"/>
  <c r="T867"/>
  <c i="2" r="R142"/>
  <c r="P189"/>
  <c r="P209"/>
  <c r="BK268"/>
  <c r="J268"/>
  <c r="J105"/>
  <c i="3" r="BK154"/>
  <c r="J154"/>
  <c r="J101"/>
  <c i="4" r="R151"/>
  <c i="6" r="BK333"/>
  <c r="J333"/>
  <c r="J102"/>
  <c r="BK587"/>
  <c r="J587"/>
  <c r="J103"/>
  <c r="T587"/>
  <c r="BK759"/>
  <c r="J759"/>
  <c r="J105"/>
  <c r="P768"/>
  <c r="T768"/>
  <c r="T767"/>
  <c r="R867"/>
  <c r="T881"/>
  <c r="T888"/>
  <c r="P902"/>
  <c i="2" r="T127"/>
  <c r="BK189"/>
  <c r="J189"/>
  <c r="J100"/>
  <c r="R209"/>
  <c r="P257"/>
  <c r="T297"/>
  <c i="4" r="P142"/>
  <c i="5" r="P136"/>
  <c r="T145"/>
  <c i="6" r="R333"/>
  <c r="BK768"/>
  <c r="J768"/>
  <c r="J108"/>
  <c i="2" r="BK158"/>
  <c r="J158"/>
  <c r="J99"/>
  <c r="R219"/>
  <c r="BK260"/>
  <c r="J260"/>
  <c r="J104"/>
  <c r="P297"/>
  <c i="3" r="T122"/>
  <c r="T121"/>
  <c i="4" r="R142"/>
  <c i="5" r="P120"/>
  <c r="P119"/>
  <c i="1" r="AU98"/>
  <c i="5" r="T136"/>
  <c i="6" r="P144"/>
  <c r="R240"/>
  <c r="R252"/>
  <c r="R316"/>
  <c r="P614"/>
  <c r="T759"/>
  <c r="P797"/>
  <c r="P867"/>
  <c r="R881"/>
  <c r="R888"/>
  <c r="R902"/>
  <c r="R947"/>
  <c r="P1040"/>
  <c r="BK1097"/>
  <c r="J1097"/>
  <c r="J117"/>
  <c r="R1097"/>
  <c r="R1157"/>
  <c r="BK1235"/>
  <c r="J1235"/>
  <c r="J120"/>
  <c i="2" r="P127"/>
  <c r="T142"/>
  <c r="P219"/>
  <c r="R257"/>
  <c r="T260"/>
  <c i="4" r="P120"/>
  <c r="P119"/>
  <c i="1" r="AU97"/>
  <c i="5" r="BK120"/>
  <c r="BK119"/>
  <c r="J119"/>
  <c r="R136"/>
  <c i="6" r="R144"/>
  <c r="R143"/>
  <c r="T240"/>
  <c r="P252"/>
  <c r="P316"/>
  <c r="T614"/>
  <c r="T797"/>
  <c r="P881"/>
  <c r="BK902"/>
  <c r="J902"/>
  <c r="J114"/>
  <c r="T902"/>
  <c r="T947"/>
  <c r="R1040"/>
  <c r="P1097"/>
  <c r="BK1157"/>
  <c r="J1157"/>
  <c r="J118"/>
  <c r="P1157"/>
  <c r="BK1226"/>
  <c r="J1226"/>
  <c r="J119"/>
  <c r="R1226"/>
  <c r="P1235"/>
  <c r="T1235"/>
  <c r="BK1242"/>
  <c r="BK1241"/>
  <c r="J1241"/>
  <c r="J121"/>
  <c r="R1242"/>
  <c r="R1241"/>
  <c i="2" r="BK142"/>
  <c r="J142"/>
  <c r="J98"/>
  <c r="T189"/>
  <c r="P268"/>
  <c i="3" r="R150"/>
  <c i="4" r="T120"/>
  <c r="T119"/>
  <c r="T151"/>
  <c i="5" r="T120"/>
  <c r="T119"/>
  <c r="R145"/>
  <c i="6" r="BK240"/>
  <c r="J240"/>
  <c r="J99"/>
  <c r="BK252"/>
  <c r="J252"/>
  <c r="J100"/>
  <c r="BK316"/>
  <c r="J316"/>
  <c r="J101"/>
  <c r="BK614"/>
  <c r="J614"/>
  <c r="J104"/>
  <c r="P759"/>
  <c r="BK797"/>
  <c r="J797"/>
  <c r="J109"/>
  <c r="BK867"/>
  <c r="J867"/>
  <c r="J110"/>
  <c r="BK881"/>
  <c r="J881"/>
  <c r="J111"/>
  <c r="BK888"/>
  <c r="J888"/>
  <c r="J113"/>
  <c r="P888"/>
  <c r="BK947"/>
  <c r="J947"/>
  <c r="J115"/>
  <c r="P947"/>
  <c r="BK1040"/>
  <c r="J1040"/>
  <c r="J116"/>
  <c r="T1040"/>
  <c r="T1097"/>
  <c r="T1157"/>
  <c r="P1226"/>
  <c r="T1226"/>
  <c r="R1235"/>
  <c r="P1242"/>
  <c r="P1241"/>
  <c r="T1242"/>
  <c r="T1241"/>
  <c r="BK886"/>
  <c r="J886"/>
  <c r="J112"/>
  <c r="BK765"/>
  <c r="J765"/>
  <c r="J106"/>
  <c r="BE218"/>
  <c r="BE253"/>
  <c r="BE273"/>
  <c r="BE293"/>
  <c r="BE328"/>
  <c r="BE349"/>
  <c r="BE430"/>
  <c r="BE465"/>
  <c r="BE473"/>
  <c r="BE486"/>
  <c r="BE503"/>
  <c r="BE514"/>
  <c r="BE535"/>
  <c r="BE584"/>
  <c r="BE600"/>
  <c r="BE602"/>
  <c r="BE611"/>
  <c r="BE615"/>
  <c r="BE601"/>
  <c r="BE663"/>
  <c r="F91"/>
  <c r="J136"/>
  <c r="BE148"/>
  <c r="BE177"/>
  <c r="BE186"/>
  <c r="BE245"/>
  <c r="BE268"/>
  <c r="BE312"/>
  <c r="BE755"/>
  <c r="BE761"/>
  <c r="BE807"/>
  <c r="BE863"/>
  <c r="BE892"/>
  <c r="BE893"/>
  <c r="BE922"/>
  <c r="BE172"/>
  <c r="BE197"/>
  <c r="BE213"/>
  <c r="BE219"/>
  <c r="BE226"/>
  <c r="BE236"/>
  <c r="BE241"/>
  <c r="BE276"/>
  <c r="BE286"/>
  <c r="BE287"/>
  <c r="BE299"/>
  <c r="BE305"/>
  <c r="BE334"/>
  <c r="BE353"/>
  <c r="BE452"/>
  <c r="BE779"/>
  <c r="BE786"/>
  <c r="BE811"/>
  <c r="BE834"/>
  <c r="BE857"/>
  <c r="BE898"/>
  <c r="BE911"/>
  <c r="BE918"/>
  <c r="BE933"/>
  <c r="BE951"/>
  <c r="BE955"/>
  <c r="BE960"/>
  <c r="BE984"/>
  <c r="BE985"/>
  <c r="BE995"/>
  <c r="BE1010"/>
  <c r="BE1016"/>
  <c r="BE1026"/>
  <c r="BE1035"/>
  <c r="BE1041"/>
  <c r="BE1060"/>
  <c r="BE1063"/>
  <c r="BE1072"/>
  <c r="BE1074"/>
  <c r="BE1076"/>
  <c r="BE1080"/>
  <c i="5" r="J120"/>
  <c r="J97"/>
  <c i="6" r="E132"/>
  <c r="J138"/>
  <c r="BE317"/>
  <c r="BE425"/>
  <c r="BE437"/>
  <c r="BE457"/>
  <c r="BE472"/>
  <c r="BE497"/>
  <c r="BE543"/>
  <c r="BE551"/>
  <c r="BE575"/>
  <c r="BE581"/>
  <c r="BE594"/>
  <c r="BE596"/>
  <c r="BE599"/>
  <c r="BE607"/>
  <c r="BE630"/>
  <c r="BE646"/>
  <c r="BE672"/>
  <c r="BE682"/>
  <c r="BE705"/>
  <c r="BE724"/>
  <c r="BE764"/>
  <c r="BE769"/>
  <c r="BE774"/>
  <c r="BE785"/>
  <c r="BE802"/>
  <c r="BE831"/>
  <c r="BE849"/>
  <c r="BE868"/>
  <c r="BE872"/>
  <c r="BE880"/>
  <c r="BE885"/>
  <c r="BE889"/>
  <c r="BE907"/>
  <c r="BE925"/>
  <c r="BE979"/>
  <c r="BE1018"/>
  <c r="BE1042"/>
  <c r="BE1045"/>
  <c r="BE1048"/>
  <c r="BE1073"/>
  <c r="BE1075"/>
  <c r="BE1077"/>
  <c r="BE1083"/>
  <c r="BE1039"/>
  <c r="BE1084"/>
  <c r="BE1087"/>
  <c r="BE1102"/>
  <c r="BE1108"/>
  <c r="J92"/>
  <c r="BE145"/>
  <c r="BE167"/>
  <c r="BE261"/>
  <c r="BE265"/>
  <c r="BE281"/>
  <c r="BE327"/>
  <c r="BE385"/>
  <c r="BE395"/>
  <c r="BE421"/>
  <c r="BE436"/>
  <c r="BE487"/>
  <c r="BE530"/>
  <c r="BE569"/>
  <c r="BE598"/>
  <c r="BE604"/>
  <c r="BE606"/>
  <c r="BE610"/>
  <c r="BE617"/>
  <c r="BE627"/>
  <c r="BE639"/>
  <c r="BE668"/>
  <c r="BE716"/>
  <c r="BE739"/>
  <c r="BE760"/>
  <c r="BE798"/>
  <c r="BE806"/>
  <c r="BE812"/>
  <c r="BE820"/>
  <c r="BE837"/>
  <c r="BE840"/>
  <c r="BE843"/>
  <c r="BE876"/>
  <c r="BE883"/>
  <c r="BE903"/>
  <c r="BE945"/>
  <c r="BE978"/>
  <c r="BE988"/>
  <c r="BE992"/>
  <c r="BE1001"/>
  <c r="BE1004"/>
  <c r="BE1015"/>
  <c r="BE1021"/>
  <c r="BE1051"/>
  <c r="BE1057"/>
  <c r="BE1066"/>
  <c r="BE1170"/>
  <c r="BE1175"/>
  <c i="5" r="J96"/>
  <c i="6" r="BE574"/>
  <c r="BE1095"/>
  <c r="BE1143"/>
  <c r="BE1158"/>
  <c r="BE1173"/>
  <c r="BE1183"/>
  <c r="BE1199"/>
  <c r="BE1200"/>
  <c r="BE1213"/>
  <c r="BE1225"/>
  <c r="BE1240"/>
  <c r="BE1243"/>
  <c r="BE1250"/>
  <c r="BE1251"/>
  <c r="BE678"/>
  <c r="BE720"/>
  <c r="BE1105"/>
  <c r="BE1114"/>
  <c r="BE1139"/>
  <c r="BE1148"/>
  <c r="BE1187"/>
  <c r="BE1227"/>
  <c r="F92"/>
  <c r="BE192"/>
  <c r="BE194"/>
  <c r="BE244"/>
  <c r="BE248"/>
  <c r="BE363"/>
  <c r="BE466"/>
  <c r="BE467"/>
  <c r="BE509"/>
  <c r="BE520"/>
  <c r="BE539"/>
  <c r="BE558"/>
  <c r="BE605"/>
  <c r="BE618"/>
  <c r="BE621"/>
  <c r="BE645"/>
  <c r="BE654"/>
  <c r="BE675"/>
  <c r="BE695"/>
  <c r="BE702"/>
  <c r="BE709"/>
  <c r="BE728"/>
  <c r="BE731"/>
  <c r="BE746"/>
  <c r="BE766"/>
  <c r="BE784"/>
  <c r="BE791"/>
  <c r="BE848"/>
  <c r="BE858"/>
  <c r="BE866"/>
  <c r="BE877"/>
  <c r="BE887"/>
  <c r="BE929"/>
  <c r="BE946"/>
  <c r="BE948"/>
  <c r="BE952"/>
  <c r="BE967"/>
  <c r="BE1007"/>
  <c r="BE1013"/>
  <c r="BE1014"/>
  <c r="BE1091"/>
  <c r="BE1096"/>
  <c r="BE1098"/>
  <c r="BE1111"/>
  <c r="BE1133"/>
  <c r="BE1147"/>
  <c r="BE1151"/>
  <c r="BE1153"/>
  <c r="BE1174"/>
  <c r="BE1186"/>
  <c r="BE1212"/>
  <c r="BE1234"/>
  <c r="BE155"/>
  <c r="BE161"/>
  <c r="BE185"/>
  <c r="BE193"/>
  <c r="BE198"/>
  <c r="BE229"/>
  <c r="BE258"/>
  <c r="BE322"/>
  <c r="BE340"/>
  <c r="BE343"/>
  <c r="BE381"/>
  <c r="BE435"/>
  <c r="BE478"/>
  <c r="BE483"/>
  <c r="BE538"/>
  <c r="BE546"/>
  <c r="BE578"/>
  <c r="BE588"/>
  <c r="BE595"/>
  <c r="BE597"/>
  <c r="BE603"/>
  <c r="BE608"/>
  <c r="BE609"/>
  <c r="BE612"/>
  <c r="BE613"/>
  <c r="BE616"/>
  <c r="BE624"/>
  <c r="BE647"/>
  <c r="BE658"/>
  <c r="BE689"/>
  <c r="BE699"/>
  <c r="BE713"/>
  <c r="BE735"/>
  <c r="BE749"/>
  <c r="BE796"/>
  <c r="BE828"/>
  <c r="BE882"/>
  <c r="BE884"/>
  <c r="BE894"/>
  <c r="BE901"/>
  <c r="BE915"/>
  <c r="BE937"/>
  <c r="BE941"/>
  <c r="BE991"/>
  <c r="BE998"/>
  <c r="BE1017"/>
  <c r="BE1054"/>
  <c r="BE1069"/>
  <c r="BE1138"/>
  <c r="BE1152"/>
  <c r="BE1156"/>
  <c r="BE1236"/>
  <c r="BE1249"/>
  <c r="BE1252"/>
  <c r="BE1253"/>
  <c r="BE1254"/>
  <c i="5" r="J92"/>
  <c r="J115"/>
  <c r="BE127"/>
  <c r="BE132"/>
  <c r="E85"/>
  <c r="J89"/>
  <c r="F92"/>
  <c r="BE121"/>
  <c r="BE123"/>
  <c r="BE125"/>
  <c r="BE137"/>
  <c r="BE138"/>
  <c r="BE141"/>
  <c r="BE144"/>
  <c r="BE146"/>
  <c r="BE157"/>
  <c r="BE128"/>
  <c r="BE129"/>
  <c r="BE134"/>
  <c r="BE140"/>
  <c r="BE143"/>
  <c r="BE148"/>
  <c r="BE149"/>
  <c r="BE151"/>
  <c r="BE156"/>
  <c r="F91"/>
  <c r="BE122"/>
  <c r="BE126"/>
  <c r="BE130"/>
  <c r="BE131"/>
  <c r="BE133"/>
  <c r="BE135"/>
  <c r="BE139"/>
  <c r="BE147"/>
  <c r="BE153"/>
  <c r="BE154"/>
  <c r="BE158"/>
  <c i="4" r="BK119"/>
  <c r="J119"/>
  <c i="5" r="BE124"/>
  <c r="BE142"/>
  <c r="BE150"/>
  <c r="BE152"/>
  <c r="BE155"/>
  <c i="4" r="E85"/>
  <c r="F91"/>
  <c r="F92"/>
  <c r="J113"/>
  <c r="J116"/>
  <c r="BE128"/>
  <c r="BE130"/>
  <c r="BE132"/>
  <c r="BE136"/>
  <c r="BE137"/>
  <c r="BE141"/>
  <c r="BE143"/>
  <c r="BE144"/>
  <c r="BE152"/>
  <c r="BE153"/>
  <c r="BE156"/>
  <c r="BE157"/>
  <c r="J115"/>
  <c r="BE134"/>
  <c r="BE147"/>
  <c r="BE121"/>
  <c r="BE122"/>
  <c r="BE123"/>
  <c r="BE125"/>
  <c r="BE126"/>
  <c r="BE131"/>
  <c r="BE138"/>
  <c r="BE140"/>
  <c r="BE146"/>
  <c r="BE148"/>
  <c r="BE149"/>
  <c r="BE155"/>
  <c r="BE124"/>
  <c r="BE127"/>
  <c r="BE129"/>
  <c r="BE133"/>
  <c r="BE135"/>
  <c r="BE139"/>
  <c r="BE145"/>
  <c r="BE150"/>
  <c r="BE154"/>
  <c i="3" r="F91"/>
  <c r="J115"/>
  <c r="J118"/>
  <c i="2" r="BK126"/>
  <c r="J126"/>
  <c i="3" r="E85"/>
  <c r="BE124"/>
  <c r="BE130"/>
  <c r="BE135"/>
  <c r="BE137"/>
  <c r="F118"/>
  <c r="BE125"/>
  <c r="BE129"/>
  <c r="BE133"/>
  <c r="BE127"/>
  <c r="BE136"/>
  <c r="BE138"/>
  <c r="BE149"/>
  <c r="BE151"/>
  <c r="BE152"/>
  <c r="BE153"/>
  <c r="BE159"/>
  <c r="BE160"/>
  <c r="BE131"/>
  <c r="BE132"/>
  <c r="BE146"/>
  <c r="BE147"/>
  <c r="BE157"/>
  <c r="J91"/>
  <c r="BE126"/>
  <c r="BE139"/>
  <c r="BE141"/>
  <c r="BE148"/>
  <c r="BE123"/>
  <c r="BE134"/>
  <c r="BE140"/>
  <c r="BE142"/>
  <c r="BE143"/>
  <c r="BE145"/>
  <c r="BE155"/>
  <c r="BE156"/>
  <c r="BE158"/>
  <c r="BE161"/>
  <c r="BE162"/>
  <c i="2" r="J89"/>
  <c r="J92"/>
  <c r="F122"/>
  <c r="BE131"/>
  <c r="BE139"/>
  <c r="BE144"/>
  <c r="BE148"/>
  <c r="BE150"/>
  <c r="BE155"/>
  <c r="BE159"/>
  <c r="BE160"/>
  <c r="BE170"/>
  <c r="BE179"/>
  <c r="BE190"/>
  <c r="BE191"/>
  <c r="BE192"/>
  <c r="BE194"/>
  <c r="BE197"/>
  <c r="BE203"/>
  <c r="BE210"/>
  <c r="BE215"/>
  <c r="BE221"/>
  <c r="BE222"/>
  <c r="BE230"/>
  <c r="BE234"/>
  <c r="BE236"/>
  <c r="BE237"/>
  <c r="BE238"/>
  <c r="BE239"/>
  <c r="BE240"/>
  <c r="BE241"/>
  <c r="BE252"/>
  <c r="BE253"/>
  <c r="BE254"/>
  <c r="BE255"/>
  <c r="BE262"/>
  <c r="BE263"/>
  <c r="BE271"/>
  <c r="BE272"/>
  <c r="BE274"/>
  <c r="J91"/>
  <c r="BE129"/>
  <c r="BE130"/>
  <c r="BE134"/>
  <c r="BE145"/>
  <c r="BE147"/>
  <c r="BE152"/>
  <c r="BE164"/>
  <c r="BE181"/>
  <c r="BE196"/>
  <c r="BE198"/>
  <c r="BE201"/>
  <c r="BE204"/>
  <c r="BE205"/>
  <c r="BE206"/>
  <c r="BE213"/>
  <c r="BE217"/>
  <c r="BE224"/>
  <c r="BE227"/>
  <c r="BE232"/>
  <c r="BE233"/>
  <c r="BE235"/>
  <c r="BE245"/>
  <c r="BE247"/>
  <c r="BE249"/>
  <c r="BE250"/>
  <c r="BE251"/>
  <c r="BE276"/>
  <c r="BE302"/>
  <c i="1" r="AW95"/>
  <c i="2" r="BE277"/>
  <c r="BE280"/>
  <c r="BE301"/>
  <c i="1" r="BA95"/>
  <c r="BB95"/>
  <c i="2" r="F92"/>
  <c r="BE128"/>
  <c r="BE132"/>
  <c r="BE135"/>
  <c r="BE136"/>
  <c r="BE138"/>
  <c r="BE140"/>
  <c r="BE143"/>
  <c r="BE161"/>
  <c r="BE162"/>
  <c r="BE172"/>
  <c r="BE174"/>
  <c r="BE183"/>
  <c r="BE185"/>
  <c r="BE199"/>
  <c r="BE200"/>
  <c r="BE202"/>
  <c r="BE208"/>
  <c r="BE242"/>
  <c r="BE243"/>
  <c r="BE244"/>
  <c r="BE248"/>
  <c r="BE256"/>
  <c r="BE261"/>
  <c r="BE264"/>
  <c r="BE265"/>
  <c r="BE266"/>
  <c r="BE267"/>
  <c r="BE269"/>
  <c r="BE273"/>
  <c r="BE275"/>
  <c r="BE278"/>
  <c r="BE279"/>
  <c r="BE282"/>
  <c r="BE284"/>
  <c r="BE285"/>
  <c r="BE286"/>
  <c r="BE287"/>
  <c r="BE288"/>
  <c r="BE289"/>
  <c r="BE290"/>
  <c r="BE291"/>
  <c r="BE292"/>
  <c r="BE294"/>
  <c r="BE295"/>
  <c i="1" r="BC95"/>
  <c i="2" r="E85"/>
  <c r="BE133"/>
  <c r="BE137"/>
  <c r="BE141"/>
  <c r="BE146"/>
  <c r="BE149"/>
  <c r="BE153"/>
  <c r="BE157"/>
  <c r="BE166"/>
  <c r="BE168"/>
  <c r="BE176"/>
  <c r="BE178"/>
  <c r="BE186"/>
  <c r="BE187"/>
  <c r="BE188"/>
  <c r="BE193"/>
  <c r="BE195"/>
  <c r="BE207"/>
  <c r="BE211"/>
  <c r="BE212"/>
  <c r="BE220"/>
  <c r="BE223"/>
  <c r="BE225"/>
  <c r="BE226"/>
  <c r="BE228"/>
  <c r="BE229"/>
  <c r="BE231"/>
  <c r="BE246"/>
  <c r="BE258"/>
  <c r="BE259"/>
  <c r="BE281"/>
  <c r="BE283"/>
  <c r="BE293"/>
  <c r="BE296"/>
  <c r="BE298"/>
  <c r="BE299"/>
  <c r="BE300"/>
  <c i="1" r="BD95"/>
  <c i="2" r="J30"/>
  <c i="4" r="J34"/>
  <c i="1" r="AW97"/>
  <c i="5" r="F37"/>
  <c i="1" r="BD98"/>
  <c i="4" r="F35"/>
  <c i="1" r="BB97"/>
  <c i="4" r="F37"/>
  <c i="1" r="BD97"/>
  <c i="6" r="F37"/>
  <c i="1" r="BD99"/>
  <c i="3" r="F37"/>
  <c i="1" r="BD96"/>
  <c i="5" r="F34"/>
  <c i="1" r="BA98"/>
  <c i="3" r="J34"/>
  <c i="1" r="AW96"/>
  <c i="5" r="F36"/>
  <c i="1" r="BC98"/>
  <c i="4" r="F36"/>
  <c i="1" r="BC97"/>
  <c i="4" r="J30"/>
  <c i="5" r="J30"/>
  <c i="3" r="F34"/>
  <c i="1" r="BA96"/>
  <c i="5" r="F35"/>
  <c i="1" r="BB98"/>
  <c i="3" r="F35"/>
  <c i="1" r="BB96"/>
  <c i="6" r="F35"/>
  <c i="1" r="BB99"/>
  <c i="4" r="F34"/>
  <c i="1" r="BA97"/>
  <c i="6" r="J34"/>
  <c i="1" r="AW99"/>
  <c i="6" r="F36"/>
  <c i="1" r="BC99"/>
  <c i="3" r="F36"/>
  <c i="1" r="BC96"/>
  <c i="5" r="J34"/>
  <c i="1" r="AW98"/>
  <c i="6" r="F34"/>
  <c i="1" r="BA99"/>
  <c i="2" l="1" r="P126"/>
  <c i="1" r="AU95"/>
  <c i="3" r="R121"/>
  <c i="6" r="BK143"/>
  <c r="J143"/>
  <c r="J97"/>
  <c r="T143"/>
  <c r="T142"/>
  <c i="5" r="R119"/>
  <c i="2" r="T126"/>
  <c i="6" r="R767"/>
  <c i="4" r="R119"/>
  <c i="2" r="R126"/>
  <c i="6" r="P767"/>
  <c r="P143"/>
  <c r="P142"/>
  <c i="1" r="AU99"/>
  <c i="6" r="R142"/>
  <c i="3" r="P121"/>
  <c i="1" r="AU96"/>
  <c r="AG98"/>
  <c i="6" r="BK767"/>
  <c r="J767"/>
  <c r="J107"/>
  <c r="J144"/>
  <c r="J98"/>
  <c i="3" r="BK121"/>
  <c r="J121"/>
  <c r="J96"/>
  <c i="6" r="J1242"/>
  <c r="J122"/>
  <c i="1" r="AG97"/>
  <c i="4" r="J96"/>
  <c i="1" r="AG95"/>
  <c i="2" r="J96"/>
  <c i="5" r="F33"/>
  <c i="1" r="AZ98"/>
  <c i="4" r="J33"/>
  <c i="1" r="AV97"/>
  <c r="AT97"/>
  <c r="AN97"/>
  <c i="4" r="F33"/>
  <c i="1" r="AZ97"/>
  <c i="2" r="F33"/>
  <c i="1" r="AZ95"/>
  <c i="2" r="J33"/>
  <c i="1" r="AV95"/>
  <c r="AT95"/>
  <c r="AN95"/>
  <c i="3" r="J33"/>
  <c i="1" r="AV96"/>
  <c r="AT96"/>
  <c i="3" r="F33"/>
  <c i="1" r="AZ96"/>
  <c i="6" r="F33"/>
  <c i="1" r="AZ99"/>
  <c i="5" r="J33"/>
  <c i="1" r="AV98"/>
  <c r="AT98"/>
  <c r="AN98"/>
  <c i="6" r="J33"/>
  <c i="1" r="AV99"/>
  <c r="AT99"/>
  <c r="BB94"/>
  <c r="AX94"/>
  <c r="BA94"/>
  <c r="AW94"/>
  <c r="AK30"/>
  <c r="BD94"/>
  <c r="W33"/>
  <c r="BC94"/>
  <c r="AY94"/>
  <c i="6" l="1" r="BK142"/>
  <c r="J142"/>
  <c r="J96"/>
  <c i="5" r="J39"/>
  <c i="4" r="J39"/>
  <c i="2" r="J39"/>
  <c i="1" r="AU94"/>
  <c r="AZ94"/>
  <c r="AV94"/>
  <c r="AK29"/>
  <c i="3" r="J30"/>
  <c i="1" r="AG96"/>
  <c r="W31"/>
  <c r="W32"/>
  <c r="W30"/>
  <c i="3" l="1" r="J39"/>
  <c i="1" r="AN96"/>
  <c i="6" r="J30"/>
  <c i="1" r="AG99"/>
  <c r="AG94"/>
  <c r="AK26"/>
  <c r="AT94"/>
  <c r="AN94"/>
  <c r="W29"/>
  <c i="6" l="1" r="J39"/>
  <c i="1" r="AN99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<sst xmlns="http://schemas.openxmlformats.org/spreadsheetml/2006/main">
  <si>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</si>
  <si>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</si>
  <si>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</si>
  <si>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</si>
  <si>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</si>
  <si>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{b5697682-60ad-4abe-90b2-16c286cc52ae}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</si>
  <si>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</si>
  <si>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</si>
  <si>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</si>
  <si>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</si>
  <si>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</si>
  <si>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</si>
  <si>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</si>
  <si>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</si>
  <si>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250324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</si>
  <si>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</si>
  <si>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</si>
  <si>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MŠ Křesťanská - rekonstrukce kuchyně</t>
  </si>
  <si>
    <t>KSO:</t>
  </si>
  <si>
    <t>CC-CZ:</t>
  </si>
  <si>
    <t>Místo:</t>
  </si>
  <si>
    <t>Horažďovice</t>
  </si>
  <si>
    <t>Datum:</t>
  </si>
  <si>
    <t>24. 3. 2025</t>
  </si>
  <si>
    <t>Zadavatel:</t>
  </si>
  <si>
    <t>IČ:</t>
  </si>
  <si>
    <t>00255513</t>
  </si>
  <si>
    <t>město Horažďovice</t>
  </si>
  <si>
    <t>DIČ:</t>
  </si>
  <si>
    <t>CZ00255513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</si>
  <si>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</si>
  <si>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</si>
  <si>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</si>
  <si>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</si>
  <si>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</si>
  <si>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</si>
  <si>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</si>
  <si>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</si>
  <si>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</si>
  <si>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</si>
  <si>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</si>
  <si>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</si>
  <si>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</si>
  <si>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</si>
  <si>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</si>
  <si>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</si>
  <si>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</si>
  <si>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</si>
  <si>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</si>
  <si>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</si>
  <si>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</si>
  <si>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</si>
  <si>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</si>
  <si>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</si>
  <si>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</si>
  <si>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</si>
  <si>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</si>
  <si>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</si>
  <si>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</si>
  <si>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</si>
  <si>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</si>
  <si>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</si>
  <si>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</si>
  <si>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</si>
  <si>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</si>
  <si>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</si>
  <si>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</si>
  <si>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</si>
  <si>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</si>
  <si>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</si>
  <si>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</si>
  <si>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</si>
  <si>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</si>
  <si>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</si>
  <si>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</si>
  <si>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</si>
  <si>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</si>
  <si>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</si>
  <si>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</si>
  <si>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</si>
  <si>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</si>
  <si>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</si>
  <si>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04</t>
  </si>
  <si>
    <t>Elektroinstalace</t>
  </si>
  <si>
    <t>STA</t>
  </si>
  <si>
    <t>1</t>
  </si>
  <si>
    <t>{9c833db3-5460-4664-a4a0-d99a91c59651}</t>
  </si>
  <si>
    <t>2</t>
  </si>
  <si>
    <t>02</t>
  </si>
  <si>
    <t>Vodovod</t>
  </si>
  <si>
    <t>{9481f0e1-83cf-4b61-9f10-0f2c091eb2f1}</t>
  </si>
  <si>
    <t>03</t>
  </si>
  <si>
    <t>Kanalizace</t>
  </si>
  <si>
    <t>{412989eb-cc86-4371-b112-f920d6e0a2aa}</t>
  </si>
  <si>
    <t>05</t>
  </si>
  <si>
    <t>Vytápění</t>
  </si>
  <si>
    <t>{65adda36-a6ee-4ec3-9473-b6c4febb9c8b}</t>
  </si>
  <si>
    <t>01</t>
  </si>
  <si>
    <t>Stavební část</t>
  </si>
  <si>
    <t>{285bf03b-c62b-427d-949b-5088a2c8fe7e}</t>
  </si>
  <si>
    <t>KRYCÍ LIST SOUPISU PRACÍ</t>
  </si>
  <si>
    <t>Objekt:</t>
  </si>
  <si>
    <t>04 - Elektroinstalace</t>
  </si>
  <si>
    <t>REKAPITULACE ČLENĚNÍ SOUPISU PRACÍ</t>
  </si>
  <si>
    <t>Kód dílu - Popis</t>
  </si>
  <si>
    <t>Cena celkem [CZK]</t>
  </si>
  <si>
    <t>Náklady ze soupisu prací</t>
  </si>
  <si>
    <t>-1</t>
  </si>
  <si>
    <t>D1 - OSVĚTLENÍ</t>
  </si>
  <si>
    <t>D2 - ZAŘÍZENÍ A DOPLŇKY</t>
  </si>
  <si>
    <t>D3 - PŘÍSTROJE</t>
  </si>
  <si>
    <t>D4 - VEDENÍ</t>
  </si>
  <si>
    <t>D5 - ULOŽENÍ VEDENÍ</t>
  </si>
  <si>
    <t>D6 - ROZVADĚČE</t>
  </si>
  <si>
    <t>D7 - INTERKOM</t>
  </si>
  <si>
    <t xml:space="preserve">D8 - DATA </t>
  </si>
  <si>
    <t>D9 - UZEMNĚNÍ A HROMOSVOD</t>
  </si>
  <si>
    <t>D10 -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</si>
  <si>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</si>
  <si>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</si>
  <si>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</si>
  <si>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</si>
  <si>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</si>
  <si>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</si>
  <si>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</si>
  <si>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</si>
  <si>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</si>
  <si>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</si>
  <si>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</si>
  <si>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</si>
  <si>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</si>
  <si>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D1</t>
  </si>
  <si>
    <t>OSVĚTLENÍ</t>
  </si>
  <si>
    <t>ROZPOCET</t>
  </si>
  <si>
    <t>K</t>
  </si>
  <si>
    <t>Pol1</t>
  </si>
  <si>
    <t xml:space="preserve">Liniové  LED; polykarbonátové těleso a difuzér; závěsné/přisazené; 3080 lm; 19 W; 4000 K; CRI&gt;80 (ozn. A1)</t>
  </si>
  <si>
    <t>ks</t>
  </si>
  <si>
    <t>4</t>
  </si>
  <si>
    <t>Pol2</t>
  </si>
  <si>
    <t xml:space="preserve">Liniové  LED; polykarbonátové těleso a difuzér; závěsné/přisazené; 6000 lm; 35 W; 4000 K; CRI&gt;80 (ozn. A2)</t>
  </si>
  <si>
    <t>3</t>
  </si>
  <si>
    <t>Pol3</t>
  </si>
  <si>
    <t xml:space="preserve">Liniové  LED; polykarbonátové těleso a difuzér; závěsné/přisazené; 7500 lm; 44 W; 4000 K; CRI&gt;80 (ozn. A3)</t>
  </si>
  <si>
    <t>6</t>
  </si>
  <si>
    <t>Pol4</t>
  </si>
  <si>
    <t>LED panel 600x600; hliníkové těleso a prizmatický difuzér; závěsné/přisazené/vestavné; 3600 lm; 36 W; 4000 K; CRI&gt;80 (ozn. B1)</t>
  </si>
  <si>
    <t>8</t>
  </si>
  <si>
    <t>5</t>
  </si>
  <si>
    <t>Pol5</t>
  </si>
  <si>
    <t>Příslušenství pro svítidlo B1</t>
  </si>
  <si>
    <t>kpl</t>
  </si>
  <si>
    <t>10</t>
  </si>
  <si>
    <t>Pol6</t>
  </si>
  <si>
    <t>Kruhové LED; polykarbonátové těleso a difuzér; přisazené; 2280 lm; 24 W; 4000 K; CRI&gt;80 (ozn. C1)</t>
  </si>
  <si>
    <t>7</t>
  </si>
  <si>
    <t>Pol7</t>
  </si>
  <si>
    <t>Kruhové LED; hliníkové těleso a polykarbonátový difuzér; vestavné; 1610 lm; 16 W; 4000 K; CRI&gt;80 (ozn. D1)</t>
  </si>
  <si>
    <t>14</t>
  </si>
  <si>
    <t>Pol8</t>
  </si>
  <si>
    <t>Nouzové LED; polykarbonátové těleso a transparentní PMMA čočka; nástěnné/stropní; 220 lm; 5 W; 1 hodina (ozn. NA1)</t>
  </si>
  <si>
    <t>16</t>
  </si>
  <si>
    <t>9</t>
  </si>
  <si>
    <t>Pol9</t>
  </si>
  <si>
    <t>Nouzové LED; polykarbonátové těleso a transparentní PMMA čočka; nástěnné/stropní; 250 lm; 5 W; 1 hodina (ozn. NA2)</t>
  </si>
  <si>
    <t>18</t>
  </si>
  <si>
    <t>Pol10</t>
  </si>
  <si>
    <t>Nouzové LED; polykarbonátové těleso; čirý difuzér; nástěnné/stropní/vestavné; 300 lm; 1,9 W; 1 hodina (ozn. NB1)</t>
  </si>
  <si>
    <t>20</t>
  </si>
  <si>
    <t>11</t>
  </si>
  <si>
    <t>Pol11</t>
  </si>
  <si>
    <t>Nouzové LED; polykarbonátové těleso; čirý difuzér; nástěnné/stropní/vestavné; 500 lm; 4 W; 1 hodina (ozn. N1)</t>
  </si>
  <si>
    <t>22</t>
  </si>
  <si>
    <t>Pol12</t>
  </si>
  <si>
    <t>Nouzové LED; polykarbonátové těleso; čirý difuzér; nástěnné/stropní/vestavné; 500 lm; 4 W; 1 hodina (ozn. N2)</t>
  </si>
  <si>
    <t>24</t>
  </si>
  <si>
    <t>13</t>
  </si>
  <si>
    <t>Pol13</t>
  </si>
  <si>
    <t>Příslušenství pro svítidlo N2</t>
  </si>
  <si>
    <t>26</t>
  </si>
  <si>
    <t>Pol14</t>
  </si>
  <si>
    <t>Recyklační poplatek za svítidla</t>
  </si>
  <si>
    <t>28</t>
  </si>
  <si>
    <t>D2</t>
  </si>
  <si>
    <t>ZAŘÍZENÍ A DOPLŇKY</t>
  </si>
  <si>
    <t>15</t>
  </si>
  <si>
    <t>Pol15</t>
  </si>
  <si>
    <t>Připojení ventilátoru</t>
  </si>
  <si>
    <t>30</t>
  </si>
  <si>
    <t>Pol16</t>
  </si>
  <si>
    <t>Připojení flexibilního přívodu na svorkovnici</t>
  </si>
  <si>
    <t>32</t>
  </si>
  <si>
    <t>17</t>
  </si>
  <si>
    <t>Pol17</t>
  </si>
  <si>
    <t>Ukončení vývodu pro připojení venkovní klimatizační jednotky</t>
  </si>
  <si>
    <t>34</t>
  </si>
  <si>
    <t>Pol18</t>
  </si>
  <si>
    <t>Ukončení vývodu pro připojení vzduchotechnické jednotky</t>
  </si>
  <si>
    <t>36</t>
  </si>
  <si>
    <t>19</t>
  </si>
  <si>
    <t>Pol19</t>
  </si>
  <si>
    <t>Ukončení vývodu pro připojení řídícího boxu VZT jednotky</t>
  </si>
  <si>
    <t>38</t>
  </si>
  <si>
    <t>Pol20</t>
  </si>
  <si>
    <t>Připojení prostorového regulátoru VZT jednotky</t>
  </si>
  <si>
    <t>40</t>
  </si>
  <si>
    <t>Pol21</t>
  </si>
  <si>
    <t>Připojení osvětlení digestoře</t>
  </si>
  <si>
    <t>42</t>
  </si>
  <si>
    <t>Pol22</t>
  </si>
  <si>
    <t>WiFi Access point</t>
  </si>
  <si>
    <t>44</t>
  </si>
  <si>
    <t>P</t>
  </si>
  <si>
    <t>Poznámka k položce:_x000d_
Poznámka k položce: včetně PoE injektoru a zdroje</t>
  </si>
  <si>
    <t>23</t>
  </si>
  <si>
    <t>Pol23</t>
  </si>
  <si>
    <t>Průmyslový prostorový termostat, skryté ovládání, rozsah -15...15 °C</t>
  </si>
  <si>
    <t>46</t>
  </si>
  <si>
    <t>Pol24</t>
  </si>
  <si>
    <t>Topný kabel na protimrazovou ochranu potrubí</t>
  </si>
  <si>
    <t>48</t>
  </si>
  <si>
    <t>Poznámka k položce:_x000d_
Poznámka k položce: délka potrubí 2 m, DN 50</t>
  </si>
  <si>
    <t>25</t>
  </si>
  <si>
    <t>50</t>
  </si>
  <si>
    <t>Poznámka k položce:_x000d_
Poznámka k položce: délka potrubí 2,2 m, DN 50</t>
  </si>
  <si>
    <t>Pol25</t>
  </si>
  <si>
    <t>Příslušenství pro montáž topných kabelů</t>
  </si>
  <si>
    <t>52</t>
  </si>
  <si>
    <t>D3</t>
  </si>
  <si>
    <t>PŘÍSTROJE</t>
  </si>
  <si>
    <t>27</t>
  </si>
  <si>
    <t>Pol26</t>
  </si>
  <si>
    <t>Zásuvka 230V/16A jednonásobná bezšroubová s clonkami s rámečkem</t>
  </si>
  <si>
    <t>54</t>
  </si>
  <si>
    <t>Pol27</t>
  </si>
  <si>
    <t>Zásuvka 230V/16A jednonásobná IP 44, s rámečkem, s clonkami, s víčkem</t>
  </si>
  <si>
    <t>56</t>
  </si>
  <si>
    <t>29</t>
  </si>
  <si>
    <t>Pol28</t>
  </si>
  <si>
    <t>Zásuvka dvojnásobná IP44 s ochrannými kolíky, s clonkami, s víčkem (2x jednonásovná zásuvka IP44)</t>
  </si>
  <si>
    <t>58</t>
  </si>
  <si>
    <t>Pol29</t>
  </si>
  <si>
    <t>Zásuvka komunikační dvojnásobná</t>
  </si>
  <si>
    <t>60</t>
  </si>
  <si>
    <t>Poznámka k položce:_x000d_
Poznámka k položce: včetně keystonů RJ45 Cat.6 a rámečku</t>
  </si>
  <si>
    <t>31</t>
  </si>
  <si>
    <t>Pol30</t>
  </si>
  <si>
    <t>Tlačítkový ovladač řazení 1/0</t>
  </si>
  <si>
    <t>62</t>
  </si>
  <si>
    <t>Poznámka k položce:_x000d_
Poznámka k položce: včetně krytu a rámečku</t>
  </si>
  <si>
    <t>Pol31</t>
  </si>
  <si>
    <t>Spínač řazení 1</t>
  </si>
  <si>
    <t>64</t>
  </si>
  <si>
    <t>33</t>
  </si>
  <si>
    <t>Pol32</t>
  </si>
  <si>
    <t>Spínač seriový řazení 5</t>
  </si>
  <si>
    <t>66</t>
  </si>
  <si>
    <t>Pol33</t>
  </si>
  <si>
    <t>Přepínač střídavý řazení 6</t>
  </si>
  <si>
    <t>68</t>
  </si>
  <si>
    <t>35</t>
  </si>
  <si>
    <t>Pol34</t>
  </si>
  <si>
    <t>Přepínač střídavý řazení 7</t>
  </si>
  <si>
    <t>70</t>
  </si>
  <si>
    <t>Pol35</t>
  </si>
  <si>
    <t>Spínač řazení 1, IP44</t>
  </si>
  <si>
    <t>72</t>
  </si>
  <si>
    <t>37</t>
  </si>
  <si>
    <t>Pol36</t>
  </si>
  <si>
    <t>Přepínač střídavý dvojitý řazení 6+6, IP44</t>
  </si>
  <si>
    <t>74</t>
  </si>
  <si>
    <t>Pol37</t>
  </si>
  <si>
    <t>Zásuvka 400V 16A 5p, IP 44, vestavná s instalační krabicí</t>
  </si>
  <si>
    <t>76</t>
  </si>
  <si>
    <t>39</t>
  </si>
  <si>
    <t>Pol38</t>
  </si>
  <si>
    <t>Spínač 16A 3p</t>
  </si>
  <si>
    <t>78</t>
  </si>
  <si>
    <t>Poznámka k položce:_x000d_
Poznámka k položce: otočný s krytem IP65</t>
  </si>
  <si>
    <t>Pol39</t>
  </si>
  <si>
    <t>Spínač 25A 3p</t>
  </si>
  <si>
    <t>80</t>
  </si>
  <si>
    <t>41</t>
  </si>
  <si>
    <t>Pol40</t>
  </si>
  <si>
    <t>Spínač 40A 3p</t>
  </si>
  <si>
    <t>82</t>
  </si>
  <si>
    <t>Pol41</t>
  </si>
  <si>
    <t>Krabice přístrojová/instalační - různé druhy</t>
  </si>
  <si>
    <t>84</t>
  </si>
  <si>
    <t>43</t>
  </si>
  <si>
    <t>Pol42</t>
  </si>
  <si>
    <t>Svorky - různé druhy</t>
  </si>
  <si>
    <t>86</t>
  </si>
  <si>
    <t>Pol43</t>
  </si>
  <si>
    <t>Nouzové tlačítko vestavné</t>
  </si>
  <si>
    <t>88</t>
  </si>
  <si>
    <t>45</t>
  </si>
  <si>
    <t>Pol44</t>
  </si>
  <si>
    <t>Doplňkový materiál</t>
  </si>
  <si>
    <t>90</t>
  </si>
  <si>
    <t>D4</t>
  </si>
  <si>
    <t>VEDENÍ</t>
  </si>
  <si>
    <t>Pol45</t>
  </si>
  <si>
    <t>CYKY-J 3x1,5</t>
  </si>
  <si>
    <t>m</t>
  </si>
  <si>
    <t>92</t>
  </si>
  <si>
    <t>47</t>
  </si>
  <si>
    <t>Pol46</t>
  </si>
  <si>
    <t>CYKY-O 3x1,5</t>
  </si>
  <si>
    <t>94</t>
  </si>
  <si>
    <t>Pol47</t>
  </si>
  <si>
    <t>CYKY-J 5x1,5</t>
  </si>
  <si>
    <t>96</t>
  </si>
  <si>
    <t>49</t>
  </si>
  <si>
    <t>Pol48</t>
  </si>
  <si>
    <t>CYKY-J 3x2,5</t>
  </si>
  <si>
    <t>98</t>
  </si>
  <si>
    <t>Pol49</t>
  </si>
  <si>
    <t>CYKY-J 5x2,5</t>
  </si>
  <si>
    <t>100</t>
  </si>
  <si>
    <t>51</t>
  </si>
  <si>
    <t>Pol50</t>
  </si>
  <si>
    <t>CYKY-J 5x4</t>
  </si>
  <si>
    <t>102</t>
  </si>
  <si>
    <t>Pol51</t>
  </si>
  <si>
    <t>CYKY-J 5x10</t>
  </si>
  <si>
    <t>104</t>
  </si>
  <si>
    <t>53</t>
  </si>
  <si>
    <t>Pol52</t>
  </si>
  <si>
    <t>CYKY-J 5x16</t>
  </si>
  <si>
    <t>106</t>
  </si>
  <si>
    <t>Pol53</t>
  </si>
  <si>
    <t>CYKY-J 4x25</t>
  </si>
  <si>
    <t>108</t>
  </si>
  <si>
    <t>55</t>
  </si>
  <si>
    <t>Pol54</t>
  </si>
  <si>
    <t>CYKY-J 4x50</t>
  </si>
  <si>
    <t>110</t>
  </si>
  <si>
    <t>Pol55</t>
  </si>
  <si>
    <t>H07RN-F 5x2,5</t>
  </si>
  <si>
    <t>112</t>
  </si>
  <si>
    <t>57</t>
  </si>
  <si>
    <t>Pol56</t>
  </si>
  <si>
    <t>H07RN-F 5x4</t>
  </si>
  <si>
    <t>114</t>
  </si>
  <si>
    <t>Pol57</t>
  </si>
  <si>
    <t>H07RN-F 5x10</t>
  </si>
  <si>
    <t>116</t>
  </si>
  <si>
    <t>59</t>
  </si>
  <si>
    <t>Pol58</t>
  </si>
  <si>
    <t>H07RN-F 5x16</t>
  </si>
  <si>
    <t>118</t>
  </si>
  <si>
    <t>Pol59</t>
  </si>
  <si>
    <t>H07V-U 6 zž</t>
  </si>
  <si>
    <t>120</t>
  </si>
  <si>
    <t>61</t>
  </si>
  <si>
    <t>Pol60</t>
  </si>
  <si>
    <t>H07V-U 16 zž</t>
  </si>
  <si>
    <t>122</t>
  </si>
  <si>
    <t>Pol61</t>
  </si>
  <si>
    <t>UTP Cat.6</t>
  </si>
  <si>
    <t>124</t>
  </si>
  <si>
    <t>63</t>
  </si>
  <si>
    <t>Pol62</t>
  </si>
  <si>
    <t>CXKH-V 3x1_5</t>
  </si>
  <si>
    <t>126</t>
  </si>
  <si>
    <t>Pol63</t>
  </si>
  <si>
    <t>SYKFY 2x2x0,5</t>
  </si>
  <si>
    <t>128</t>
  </si>
  <si>
    <t>D5</t>
  </si>
  <si>
    <t>ULOŽENÍ VEDENÍ</t>
  </si>
  <si>
    <t>65</t>
  </si>
  <si>
    <t>Pol64</t>
  </si>
  <si>
    <t>Trubka ohebná Ø25 mm</t>
  </si>
  <si>
    <t>130</t>
  </si>
  <si>
    <t>Pol65</t>
  </si>
  <si>
    <t>Trubka ohebná Ø40 mm</t>
  </si>
  <si>
    <t>132</t>
  </si>
  <si>
    <t>67</t>
  </si>
  <si>
    <t>Pol66</t>
  </si>
  <si>
    <t>Trubka ohebná Ø50 mm</t>
  </si>
  <si>
    <t>134</t>
  </si>
  <si>
    <t>Pol67</t>
  </si>
  <si>
    <t>Kabelový žlab 100x50 mm - 200x100 mm, drátěný, kotvení do stropu po 1m</t>
  </si>
  <si>
    <t>136</t>
  </si>
  <si>
    <t>Poznámka k položce:_x000d_
Poznámka k položce: včetně spojovacího a upevňovacího materiálu</t>
  </si>
  <si>
    <t>69</t>
  </si>
  <si>
    <t>Pol68</t>
  </si>
  <si>
    <t>Kabelový žlab 50x50 - 100x100 mm, plechový plný s víkem, kotvení do zátěží na střeše po 1m</t>
  </si>
  <si>
    <t>138</t>
  </si>
  <si>
    <t>Pol69</t>
  </si>
  <si>
    <t>Kabelové příchytky</t>
  </si>
  <si>
    <t>140</t>
  </si>
  <si>
    <t>Poznámka k položce:_x000d_
Poznámka k položce: různé druhy</t>
  </si>
  <si>
    <t>D6</t>
  </si>
  <si>
    <t>ROZVADĚČE</t>
  </si>
  <si>
    <t>71</t>
  </si>
  <si>
    <t>Pol70</t>
  </si>
  <si>
    <t>Chránič Ir=250A, typ A, 4-pól, Idn=0.03A, In=40A</t>
  </si>
  <si>
    <t>142</t>
  </si>
  <si>
    <t>Pol71</t>
  </si>
  <si>
    <t>Chránič s nadproudovou ochranou, Ir=250A+puls.SS, A, 1+N, 10kA, char.C, Idn=0.03A, In=10A</t>
  </si>
  <si>
    <t>144</t>
  </si>
  <si>
    <t>73</t>
  </si>
  <si>
    <t>Pol72</t>
  </si>
  <si>
    <t>Chránič s nadproudovou ochranou, Ir=250A+puls.SS, A, 1+N, 10kA, char.B, Idn=0.03A, In=10A</t>
  </si>
  <si>
    <t>146</t>
  </si>
  <si>
    <t>Pol73</t>
  </si>
  <si>
    <t>Chránič s nadproudovou ochranou, Ir=250A+puls.SS, A, 1+N, 10kA, char.B, Idn=0.03A, In=16A</t>
  </si>
  <si>
    <t>148</t>
  </si>
  <si>
    <t>75</t>
  </si>
  <si>
    <t>Pol74</t>
  </si>
  <si>
    <t>Jistič , char B, 1-pólový, Icn=10kA, In=16A</t>
  </si>
  <si>
    <t>150</t>
  </si>
  <si>
    <t>Pol75</t>
  </si>
  <si>
    <t>Jistič , char B, 3-pólový, Icn=10kA, In=10A</t>
  </si>
  <si>
    <t>152</t>
  </si>
  <si>
    <t>77</t>
  </si>
  <si>
    <t>Pol76</t>
  </si>
  <si>
    <t>Jistič , char B, 1-pólový, Icn=10kA, In=10A</t>
  </si>
  <si>
    <t>154</t>
  </si>
  <si>
    <t>Pol77</t>
  </si>
  <si>
    <t>Jistič , char B, 3-pólový, Icn=10kA, In=16A</t>
  </si>
  <si>
    <t>156</t>
  </si>
  <si>
    <t>79</t>
  </si>
  <si>
    <t>Pol78</t>
  </si>
  <si>
    <t>Jistič , char B, 1-pólový, Icn=10kA, In=2A</t>
  </si>
  <si>
    <t>158</t>
  </si>
  <si>
    <t>Pol79</t>
  </si>
  <si>
    <t>Jistič , char B, 3-pólový, Icn=10kA, In=40A</t>
  </si>
  <si>
    <t>160</t>
  </si>
  <si>
    <t>81</t>
  </si>
  <si>
    <t>Pol80</t>
  </si>
  <si>
    <t>Jistič , char B, 3-pólový, Icn=10kA, In=32A</t>
  </si>
  <si>
    <t>162</t>
  </si>
  <si>
    <t>Pol81</t>
  </si>
  <si>
    <t>Jistič , char C, 3-pólový, Icn=10kA, In=16A</t>
  </si>
  <si>
    <t>164</t>
  </si>
  <si>
    <t>83</t>
  </si>
  <si>
    <t>Pol82</t>
  </si>
  <si>
    <t>Jistič , char C, 3-pólový, Icn=10kA, In=20A</t>
  </si>
  <si>
    <t>166</t>
  </si>
  <si>
    <t>Pol83</t>
  </si>
  <si>
    <t>Jistič , char B, 3-pólový, Icn=10kA, In=25A</t>
  </si>
  <si>
    <t>168</t>
  </si>
  <si>
    <t>85</t>
  </si>
  <si>
    <t>Pol84</t>
  </si>
  <si>
    <t>Jistič , char B, 3-pólový, Icn=10kA, In=20A</t>
  </si>
  <si>
    <t>170</t>
  </si>
  <si>
    <t>Pol85</t>
  </si>
  <si>
    <t>Jistič , char B, 3-pólový, In=80A</t>
  </si>
  <si>
    <t>172</t>
  </si>
  <si>
    <t>87</t>
  </si>
  <si>
    <t>Pol86</t>
  </si>
  <si>
    <t>Hlavní vypínač, 3-pól, In=40A</t>
  </si>
  <si>
    <t>174</t>
  </si>
  <si>
    <t>Pol87</t>
  </si>
  <si>
    <t>Svodič přepětí třídy T2 (II, C), modulový, TN-S,TT; 3+Npól</t>
  </si>
  <si>
    <t>176</t>
  </si>
  <si>
    <t>89</t>
  </si>
  <si>
    <t>Pol88</t>
  </si>
  <si>
    <t>Hlavní vypínač, 4-pól, In=125A</t>
  </si>
  <si>
    <t>178</t>
  </si>
  <si>
    <t>Pol89</t>
  </si>
  <si>
    <t>Vypínací spoušť pro jistič 80A, 110-415V AC / 110-220V DC</t>
  </si>
  <si>
    <t>180</t>
  </si>
  <si>
    <t>91</t>
  </si>
  <si>
    <t>Pol90</t>
  </si>
  <si>
    <t>Vypínací spoušť hlavní vypínač 125A, Un=110-415V AC</t>
  </si>
  <si>
    <t>182</t>
  </si>
  <si>
    <t>Pol91</t>
  </si>
  <si>
    <t>Svodič přepětí třídy T1+T2 (B+C), 3-pól sada pro TN-C</t>
  </si>
  <si>
    <t>184</t>
  </si>
  <si>
    <t>93</t>
  </si>
  <si>
    <t>Pol92</t>
  </si>
  <si>
    <t>Časové relé, 1 přep.kont</t>
  </si>
  <si>
    <t>186</t>
  </si>
  <si>
    <t>Pol93</t>
  </si>
  <si>
    <t>Instalační stykač, Uc=230V AC, In=25A, 1zap. 1vyp. kont.</t>
  </si>
  <si>
    <t>188</t>
  </si>
  <si>
    <t>95</t>
  </si>
  <si>
    <t>Pol94</t>
  </si>
  <si>
    <t>Zvonkový transformátor</t>
  </si>
  <si>
    <t>190</t>
  </si>
  <si>
    <t>Pol95</t>
  </si>
  <si>
    <t>Rozvodnice, pod omítku, bílé dveře, N/PE svorkovnice, 6 řad, 144 modulů, skříň ŠxV=590x1070</t>
  </si>
  <si>
    <t>192</t>
  </si>
  <si>
    <t>97</t>
  </si>
  <si>
    <t>Pol96</t>
  </si>
  <si>
    <t>Rozvodnice, pod omítku, bílé dveře, N/PE svorkovnice, 9+2 řad, 216 modulů, skříň ŠxV=600x2060, schránka na dokumentaci</t>
  </si>
  <si>
    <t>194</t>
  </si>
  <si>
    <t>Pol97</t>
  </si>
  <si>
    <t>Rozvodnice, pod omítku, bílé dveře, N/PE svorkovnice, 6+1 řad, 144 modulů, skříň ŠxV=600x1260, schránka na dokumentaci</t>
  </si>
  <si>
    <t>196</t>
  </si>
  <si>
    <t>99</t>
  </si>
  <si>
    <t>Pol98</t>
  </si>
  <si>
    <t>Zaslepovací pás max. délka 1m, pro výřezy 45mm, bílý</t>
  </si>
  <si>
    <t>198</t>
  </si>
  <si>
    <t>Pol99</t>
  </si>
  <si>
    <t>Napojení stávajících vývodů do rozváděče</t>
  </si>
  <si>
    <t>200</t>
  </si>
  <si>
    <t>101</t>
  </si>
  <si>
    <t>Pol100</t>
  </si>
  <si>
    <t>Pojistka nožová 160 A gG</t>
  </si>
  <si>
    <t>202</t>
  </si>
  <si>
    <t>Pol101</t>
  </si>
  <si>
    <t>Pojistka nožová 100 A gG</t>
  </si>
  <si>
    <t>204</t>
  </si>
  <si>
    <t>103</t>
  </si>
  <si>
    <t>Pol102</t>
  </si>
  <si>
    <t>Elektroměrový rozváděč, 1x dvousazbový, 3f, 63A, přímé měření, do výklenku, pro ČEZ</t>
  </si>
  <si>
    <t>206</t>
  </si>
  <si>
    <t>Pol103</t>
  </si>
  <si>
    <t>Elektroměrový rozváděč, 1x dvousazbový, 3f, 125A, nepřímé měření, do výklenku, cejchovaná trafa 125/5 A, pro ČEZ</t>
  </si>
  <si>
    <t>208</t>
  </si>
  <si>
    <t>105</t>
  </si>
  <si>
    <t>Pol104</t>
  </si>
  <si>
    <t>Hlavní jistič předelektroměr B63/3</t>
  </si>
  <si>
    <t>210</t>
  </si>
  <si>
    <t>Pol105</t>
  </si>
  <si>
    <t>Hlavní jistič předelektroměr B125/3</t>
  </si>
  <si>
    <t>212</t>
  </si>
  <si>
    <t>107</t>
  </si>
  <si>
    <t>Pol106</t>
  </si>
  <si>
    <t>Doplňkový materiál rozvaděčů (připojovací svorkovnice, nulové můstky, propojovací lišty, propojovací vodiče, apod.)</t>
  </si>
  <si>
    <t>214</t>
  </si>
  <si>
    <t>D7</t>
  </si>
  <si>
    <t>INTERKOM</t>
  </si>
  <si>
    <t>Pol107</t>
  </si>
  <si>
    <t>Přepojení stávajícího domovního telefonu</t>
  </si>
  <si>
    <t>216</t>
  </si>
  <si>
    <t>109</t>
  </si>
  <si>
    <t>Pol108</t>
  </si>
  <si>
    <t>Výměna kabeláže ke stávajícímu zvonku a zvonkovému tlačítku</t>
  </si>
  <si>
    <t>218</t>
  </si>
  <si>
    <t>D8</t>
  </si>
  <si>
    <t xml:space="preserve">DATA </t>
  </si>
  <si>
    <t>Pol109</t>
  </si>
  <si>
    <t>Rozvaděč nástěnný 12U 400mm, dveře sklo</t>
  </si>
  <si>
    <t>220</t>
  </si>
  <si>
    <t>111</t>
  </si>
  <si>
    <t>Pol110</t>
  </si>
  <si>
    <t>19" patch panel 24 x RJ45 CAT6 1U</t>
  </si>
  <si>
    <t>222</t>
  </si>
  <si>
    <t>Pol111</t>
  </si>
  <si>
    <t>Patch kabel CAT6 UTP PVC</t>
  </si>
  <si>
    <t>224</t>
  </si>
  <si>
    <t>113</t>
  </si>
  <si>
    <t>Pol112</t>
  </si>
  <si>
    <t>Napajeci panel 5 pozic, s přepěťovou ochranou včetně vany</t>
  </si>
  <si>
    <t>226</t>
  </si>
  <si>
    <t>Pol113</t>
  </si>
  <si>
    <t>Police 19" 1U 250mm</t>
  </si>
  <si>
    <t>228</t>
  </si>
  <si>
    <t>115</t>
  </si>
  <si>
    <t>Pol114</t>
  </si>
  <si>
    <t>Switch, dle standardů provozovatele</t>
  </si>
  <si>
    <t>230</t>
  </si>
  <si>
    <t>Pol115</t>
  </si>
  <si>
    <t>232</t>
  </si>
  <si>
    <t>D9</t>
  </si>
  <si>
    <t>UZEMNĚNÍ A HROMOSVOD</t>
  </si>
  <si>
    <t>117</t>
  </si>
  <si>
    <t>Pol116</t>
  </si>
  <si>
    <t>Ekvipotenciální přípojnice s krytem</t>
  </si>
  <si>
    <t>234</t>
  </si>
  <si>
    <t>Poznámka k položce:_x000d_
Poznámka k položce: 13x 2,5-25mm², 1x 16-95mm²</t>
  </si>
  <si>
    <t>Pol117</t>
  </si>
  <si>
    <t>Instalační krabice pro ekvipotencionální přípojnici</t>
  </si>
  <si>
    <t>236</t>
  </si>
  <si>
    <t>119</t>
  </si>
  <si>
    <t>Pol118</t>
  </si>
  <si>
    <t>Připojení vývodu na zemnící svorku</t>
  </si>
  <si>
    <t>238</t>
  </si>
  <si>
    <t>M</t>
  </si>
  <si>
    <t>Pol119</t>
  </si>
  <si>
    <t>Pásek zemnící FeZn 30x4</t>
  </si>
  <si>
    <t>240</t>
  </si>
  <si>
    <t>121</t>
  </si>
  <si>
    <t>Pol120</t>
  </si>
  <si>
    <t>Drát zemnící FeZn 10 mm</t>
  </si>
  <si>
    <t>242</t>
  </si>
  <si>
    <t>Pol121</t>
  </si>
  <si>
    <t>Drát AlMgSi, průměr 8 mm</t>
  </si>
  <si>
    <t>244</t>
  </si>
  <si>
    <t>123</t>
  </si>
  <si>
    <t>Pol122</t>
  </si>
  <si>
    <t>Spojovací svorka pro zemnící pásek/drát FeZn</t>
  </si>
  <si>
    <t>246</t>
  </si>
  <si>
    <t>Pol123</t>
  </si>
  <si>
    <t>Antikorozní ochrana uzemnění</t>
  </si>
  <si>
    <t>248</t>
  </si>
  <si>
    <t>125</t>
  </si>
  <si>
    <t>Pol124</t>
  </si>
  <si>
    <t>Zaváděcí tyč FeZn 2,0 m</t>
  </si>
  <si>
    <t>250</t>
  </si>
  <si>
    <t>Pol125</t>
  </si>
  <si>
    <t>Zemnící tyč s připojovací svorkou FeZn 2,0 m</t>
  </si>
  <si>
    <t>252</t>
  </si>
  <si>
    <t>127</t>
  </si>
  <si>
    <t>Pol126</t>
  </si>
  <si>
    <t>Svorka na okapové žlaby nerez pro drát 8 mm</t>
  </si>
  <si>
    <t>254</t>
  </si>
  <si>
    <t>Pol127</t>
  </si>
  <si>
    <t>Svorka na okapové svody nerez pro drát 8 mm</t>
  </si>
  <si>
    <t>256</t>
  </si>
  <si>
    <t>129</t>
  </si>
  <si>
    <t>Pol128</t>
  </si>
  <si>
    <t>Svorka spojovací; nerez; 100 kA; pro drát 8 mm</t>
  </si>
  <si>
    <t>258</t>
  </si>
  <si>
    <t>Pol129</t>
  </si>
  <si>
    <t>Svorka zkušební nerez</t>
  </si>
  <si>
    <t>260</t>
  </si>
  <si>
    <t>131</t>
  </si>
  <si>
    <t>Pol130</t>
  </si>
  <si>
    <t>Štítek ke zkušební svorce</t>
  </si>
  <si>
    <t>262</t>
  </si>
  <si>
    <t>Pol131</t>
  </si>
  <si>
    <t>Držák zaváděcí tyče do zdiva</t>
  </si>
  <si>
    <t>264</t>
  </si>
  <si>
    <t>133</t>
  </si>
  <si>
    <t>Pol132</t>
  </si>
  <si>
    <t>Držák zaváděcí tyče na okapový svod</t>
  </si>
  <si>
    <t>266</t>
  </si>
  <si>
    <t>Pol133</t>
  </si>
  <si>
    <t>Svorka k zaváděcí tyči FeZn</t>
  </si>
  <si>
    <t>268</t>
  </si>
  <si>
    <t>135</t>
  </si>
  <si>
    <t>Pol134</t>
  </si>
  <si>
    <t>Vodič s vysokonapěťovou izolací pro dodržení dostatečné vzdálenosti vůči elektrickým a vodivým částem podle ČSN EN 62305-3; Použití pro nejvyšší dostatečnou vzdálenost s ≤ 60 cm (pro vzduch) nebo s ≤ 120 cm (pro pevný nevodivý materiál).</t>
  </si>
  <si>
    <t>270</t>
  </si>
  <si>
    <t>Pol135</t>
  </si>
  <si>
    <t>Jímací stožár s malou trojnožkou a krátkou jímací tyčí, nerezová jímací tyč, Ø 10 mm, délka 500 mm, délka podpůrné trubky 1600 mm, vnější průměr 40 mm</t>
  </si>
  <si>
    <t>272</t>
  </si>
  <si>
    <t>137</t>
  </si>
  <si>
    <t>Pol136</t>
  </si>
  <si>
    <t>Betonový podstavec 17 kg</t>
  </si>
  <si>
    <t>274</t>
  </si>
  <si>
    <t>Pol137</t>
  </si>
  <si>
    <t>Plastová podložka pod betonový podstavec</t>
  </si>
  <si>
    <t>276</t>
  </si>
  <si>
    <t>139</t>
  </si>
  <si>
    <t>Pol138</t>
  </si>
  <si>
    <t>Připojovací prvek pro vodič vysokonapěťovou izolací</t>
  </si>
  <si>
    <t>278</t>
  </si>
  <si>
    <t>Pol139</t>
  </si>
  <si>
    <t>Upevňovací sada pro montáž vodiče s vysokonapěťovou izolací k podpůrným trubkám Ø 40 mm</t>
  </si>
  <si>
    <t>280</t>
  </si>
  <si>
    <t>141</t>
  </si>
  <si>
    <t>Pol140</t>
  </si>
  <si>
    <t xml:space="preserve">Střešní držák vodiče s vysokonapěťovou izolací pro uložení  na plochou střechu, s betonovou zátěží a podložkou, cca 4,57 kg</t>
  </si>
  <si>
    <t>282</t>
  </si>
  <si>
    <t>Pol141</t>
  </si>
  <si>
    <t>Držák vodiče s vysokonapěťovou izolací pro připevnění na stěnu, nerez</t>
  </si>
  <si>
    <t>284</t>
  </si>
  <si>
    <t>143</t>
  </si>
  <si>
    <t>Pol142</t>
  </si>
  <si>
    <t>Podpěra vedení na ploché střechy pro vodič 8 mm</t>
  </si>
  <si>
    <t>286</t>
  </si>
  <si>
    <t>D10</t>
  </si>
  <si>
    <t>OSTATNÍ</t>
  </si>
  <si>
    <t>Pol143</t>
  </si>
  <si>
    <t>Revize elektroinstalace</t>
  </si>
  <si>
    <t>288</t>
  </si>
  <si>
    <t>145</t>
  </si>
  <si>
    <t>Pol144</t>
  </si>
  <si>
    <t>Revize hromosvodu a uzemnění</t>
  </si>
  <si>
    <t>290</t>
  </si>
  <si>
    <t>Pol145</t>
  </si>
  <si>
    <t>Demnontáž stávající elektroinstalace</t>
  </si>
  <si>
    <t>292</t>
  </si>
  <si>
    <t>147</t>
  </si>
  <si>
    <t>Pol146</t>
  </si>
  <si>
    <t>Přesun materiálu</t>
  </si>
  <si>
    <t>294</t>
  </si>
  <si>
    <t>Pol147</t>
  </si>
  <si>
    <t>Stavební přípomoce</t>
  </si>
  <si>
    <t>-1541299690</t>
  </si>
  <si>
    <t>02 - Vodovod</t>
  </si>
  <si>
    <t>D1 - Zařízení a armatury (s atestem na pitnou vodu)</t>
  </si>
  <si>
    <t>D2 - Potrubí vnitřního vodovodu a izolace</t>
  </si>
  <si>
    <t>D3 - Zařizovací předměty</t>
  </si>
  <si>
    <t>D5 - Ostatní</t>
  </si>
  <si>
    <t>Zařízení a armatury (s atestem na pitnou vodu)</t>
  </si>
  <si>
    <t>Pol149</t>
  </si>
  <si>
    <t>Kulový kohout 1/2" s vypouštěním; pro pitnou vodu</t>
  </si>
  <si>
    <t>Pol150</t>
  </si>
  <si>
    <t>Kulový kohout 1" s vypouštěním; pro pitnou vodu</t>
  </si>
  <si>
    <t>Pol151</t>
  </si>
  <si>
    <t>Kulový kohout 5/4" s vypouštěním; pro pitnou vodu</t>
  </si>
  <si>
    <t>Pol152</t>
  </si>
  <si>
    <t>Kulový kohout 6/4" s vypouštěním; pro pitnou vodu</t>
  </si>
  <si>
    <t>Pol153</t>
  </si>
  <si>
    <t>Vyvažovací ventil DN10 s měřícími vsuvkami, s možností uzavření a vypuštění</t>
  </si>
  <si>
    <t>Potrubí vnitřního vodovodu a izolace</t>
  </si>
  <si>
    <t>Pol154</t>
  </si>
  <si>
    <t>Potrubí PPR S2,5 (PN20) d20x3,4; včetně kolen, redukcí, T-kusů</t>
  </si>
  <si>
    <t>Pol155</t>
  </si>
  <si>
    <t>Potrubí PPR S2,5 (PN20) d25x4,2; včetně kolen, redukcí, T-kusů</t>
  </si>
  <si>
    <t>Pol156</t>
  </si>
  <si>
    <t>Potrubí PPR S2,5 (PN20) d32x5,4; včetně kolen, redukcí, T-kusů</t>
  </si>
  <si>
    <t>Pol157</t>
  </si>
  <si>
    <t>Potrubí PPR S2,5 (PN20) d40x6,7; včetně kolen, redukcí, T-kusů</t>
  </si>
  <si>
    <t>Pol158</t>
  </si>
  <si>
    <t>Potrubí PPR S2,5 (PN20) d50x8,3; včetně kolen, redukcí, T-kusů</t>
  </si>
  <si>
    <t>Pol159</t>
  </si>
  <si>
    <t>Potrubní izolační pouzdro z pěnového polyetylenu o vnitřním průměru 20 mm a tloušťce 13 mm</t>
  </si>
  <si>
    <t>Pol160</t>
  </si>
  <si>
    <t>Potrubní izolační pouzdro z pěnového polyetylenu o vnitřním průměru 25 mm a tloušťce 13 mm</t>
  </si>
  <si>
    <t>Pol161</t>
  </si>
  <si>
    <t xml:space="preserve">Potrubní izolační pouzdro z pěnového polyetylenu  o vnitřním průměru 32 mm a tloušťce 13 mm</t>
  </si>
  <si>
    <t>Pol162</t>
  </si>
  <si>
    <t>Potrubní izolační pouzdro z pěnového polyetylenu o vnitřním průměru 40 mm a tloušťce 13 mm</t>
  </si>
  <si>
    <t>Pol163</t>
  </si>
  <si>
    <t>Potrubní izolační pouzdro z pěnového polyetylenu o vnitřním průměru 50 mm a tloušťce 13 mm</t>
  </si>
  <si>
    <t>Pol164</t>
  </si>
  <si>
    <t>Potrubní izolační pouzdro z pěnového polyetylenu o vnitřním průměru 20 mm a tloušťce 20 mm</t>
  </si>
  <si>
    <t>Pol165</t>
  </si>
  <si>
    <t xml:space="preserve">Potrubní izolační pouzdro z pěnového polyetylenu  o vnitřním průměru 25 mm a tloušťce 20 mm</t>
  </si>
  <si>
    <t>Pol166</t>
  </si>
  <si>
    <t>Potrubní izolační pouzdro z minerální vlny o vnitřním průměru 32 mm a tloušťce 25 mm</t>
  </si>
  <si>
    <t>Pol167</t>
  </si>
  <si>
    <t>Potrubní izolační pouzdro z minerální vlny o vnitřním průměru 40 mm a tloušťce 30 mm</t>
  </si>
  <si>
    <t>Pol168</t>
  </si>
  <si>
    <t>Potrubní izolační pouzdro z minerální vlny o vnitřním průměru 50 mm a tloušťce 40 mm</t>
  </si>
  <si>
    <t>Zařizovací předměty</t>
  </si>
  <si>
    <t>Pol169</t>
  </si>
  <si>
    <t>Stojánková baterie umyvadlová včetně rohových ventilů a propojení</t>
  </si>
  <si>
    <t>Pol170</t>
  </si>
  <si>
    <t>Pračkový rohový ventil 1/2 x 3/4"</t>
  </si>
  <si>
    <t>Pol171</t>
  </si>
  <si>
    <t>Souprava pro napojení vody Geberit</t>
  </si>
  <si>
    <t>Pol172</t>
  </si>
  <si>
    <t>Baterie sprchová nástěnná, včetně ruční sprchy a příslušenství</t>
  </si>
  <si>
    <t>Pol173</t>
  </si>
  <si>
    <t>Baterie nástěnná s dlouhým ramenem pro výlevku</t>
  </si>
  <si>
    <t>Pol174</t>
  </si>
  <si>
    <t>Rohový ventil 1/2" s vývodem 3/8" s vnějším závitem pro pitnou vodu</t>
  </si>
  <si>
    <t>Pol175</t>
  </si>
  <si>
    <t>Rohový ventil 1/2" s vývodem 3/4" s vnějším závitem pro pitnou vodu</t>
  </si>
  <si>
    <t>Pol176</t>
  </si>
  <si>
    <t>Šroubení 1/2" pro napojení změkčovače</t>
  </si>
  <si>
    <t>Ostatní</t>
  </si>
  <si>
    <t>Pol179</t>
  </si>
  <si>
    <t>Demontáž stávajícíh rozvodů,zařízení a armatur včetně zazátkování,vč. odvozu a ekologické likvidace</t>
  </si>
  <si>
    <t>Pol180</t>
  </si>
  <si>
    <t>Montáž včetně zařizovacích předmětů a baterií</t>
  </si>
  <si>
    <t>Pol181</t>
  </si>
  <si>
    <t>Doprava a přesun hmot</t>
  </si>
  <si>
    <t>%</t>
  </si>
  <si>
    <t>Pol182</t>
  </si>
  <si>
    <t>Pomocné ocelové konstrukce vč. konzolí, kotev, závěsů, objímek</t>
  </si>
  <si>
    <t>Pol183</t>
  </si>
  <si>
    <t>Montážní a těsnící materiál</t>
  </si>
  <si>
    <t>Pol184</t>
  </si>
  <si>
    <t>Proplach a dezinfekce vodovodního potrubí</t>
  </si>
  <si>
    <t>Pol185</t>
  </si>
  <si>
    <t>Tlaková zkouška</t>
  </si>
  <si>
    <t>Pol186</t>
  </si>
  <si>
    <t>Stavební přípomoci - vysekání drážek, osazenní potrubí, zahození a začištění drážek</t>
  </si>
  <si>
    <t>03 - Kanalizace</t>
  </si>
  <si>
    <t>D1 - Splašková kanalizace</t>
  </si>
  <si>
    <t>D2 - Zařizovací předměty</t>
  </si>
  <si>
    <t>D3 - Ostatní</t>
  </si>
  <si>
    <t>Splašková kanalizace</t>
  </si>
  <si>
    <t>Pol188</t>
  </si>
  <si>
    <t>Potrubí PP HT DN40, vč. tvarovek</t>
  </si>
  <si>
    <t>Pol189</t>
  </si>
  <si>
    <t>Potrubí PP HT DN50, vč. tvarovek</t>
  </si>
  <si>
    <t>Pol190</t>
  </si>
  <si>
    <t>Potrubí PP HT DN75, vč. tvarovek</t>
  </si>
  <si>
    <t>Pol191</t>
  </si>
  <si>
    <t>Potrubí PP HT DN110, vč. tvarovek</t>
  </si>
  <si>
    <t>Pol192</t>
  </si>
  <si>
    <t xml:space="preserve">Potrubí PVC KG  DN110, vč. tvarovek</t>
  </si>
  <si>
    <t>Pol193</t>
  </si>
  <si>
    <t>Potrubí PVC KG DN125, vč. tvarovek</t>
  </si>
  <si>
    <t>Pol194</t>
  </si>
  <si>
    <t>Potrubí PVC KG DN160, vč. tvarovek</t>
  </si>
  <si>
    <t>Pol195</t>
  </si>
  <si>
    <t>Hadice na odvod kondenzátu - 16 mm</t>
  </si>
  <si>
    <t>Pol196</t>
  </si>
  <si>
    <t>Hadice na odvod kondenzátu - 20 mm</t>
  </si>
  <si>
    <t>Pol197</t>
  </si>
  <si>
    <t>Hadice na odvod kondenzátu - 32 mm</t>
  </si>
  <si>
    <t>Pol198</t>
  </si>
  <si>
    <t>Izolace ze syntetického kaučuku d32x30mm vč. ochranné trubky</t>
  </si>
  <si>
    <t>Pol199</t>
  </si>
  <si>
    <t>Čistící kus PP HT DN50</t>
  </si>
  <si>
    <t>Pol200</t>
  </si>
  <si>
    <t>Čistící kus PP HT DN75</t>
  </si>
  <si>
    <t>Pol201</t>
  </si>
  <si>
    <t>Čistící kus PP HT DN110</t>
  </si>
  <si>
    <t>Pol202</t>
  </si>
  <si>
    <t>Čistící kus PVC KG DN125</t>
  </si>
  <si>
    <t>Pol203</t>
  </si>
  <si>
    <t>Čistící kus PVC KG DN160</t>
  </si>
  <si>
    <t>Pol204</t>
  </si>
  <si>
    <t>Zpětná klapka PVC KG DN160</t>
  </si>
  <si>
    <t>Pol205</t>
  </si>
  <si>
    <t>Větrací hlavice DN 110</t>
  </si>
  <si>
    <t>Pol206</t>
  </si>
  <si>
    <t xml:space="preserve">Lapák tuku  -hranatá nádrž samonosná bez obetonování -rozměry: 1360x1000x1160mm s nástavcem -nátok/výtok DN110 -max. počet jídel 200; jmenovitá velikost 2 -uzamykatelný pachotěsný poklop</t>
  </si>
  <si>
    <t>Pol207</t>
  </si>
  <si>
    <t>Revizní šachta splaškové kanalizace DN400; vč. dna; litinového poklopu DN 400 B125; výška cca 2,2m</t>
  </si>
  <si>
    <t>Pol208</t>
  </si>
  <si>
    <t xml:space="preserve">Revizní šachta splaškové kanalizace DN400; vč. dna; litinového poklopu DN 400 B125;  výška cca 1,2m</t>
  </si>
  <si>
    <t>Pol209</t>
  </si>
  <si>
    <t>Sifon podomítkový pro pračku</t>
  </si>
  <si>
    <t>Pol210</t>
  </si>
  <si>
    <t>Sifon podomítkový pro myčku</t>
  </si>
  <si>
    <t>Pol211</t>
  </si>
  <si>
    <t>Umyvadlo vč. sifonu a příslušenství</t>
  </si>
  <si>
    <t>Pol212</t>
  </si>
  <si>
    <t>Klozet závěsný včetně podomítkového modulu GEBERIT a příslušenství</t>
  </si>
  <si>
    <t>Pol213</t>
  </si>
  <si>
    <t>Sprchový kout vč. zástěny, sifonu a příslušenství</t>
  </si>
  <si>
    <t>Pol214</t>
  </si>
  <si>
    <t>Závěsná výlevka bílá včetně mřížky, sifonu a příslušenství</t>
  </si>
  <si>
    <t>Pol215</t>
  </si>
  <si>
    <t>Podlahová vpusť DN 110 - nerezová 350x350mm</t>
  </si>
  <si>
    <t>Pol216</t>
  </si>
  <si>
    <t>Podlahová vpusť DN 110 - nerezová 150x150mm</t>
  </si>
  <si>
    <t>Pol217</t>
  </si>
  <si>
    <t>Demontáž stávajícího potrubí vytápění, armatur a zařízení vč. odvozu a ekologické likvidace</t>
  </si>
  <si>
    <t>Pol218</t>
  </si>
  <si>
    <t>Montáž</t>
  </si>
  <si>
    <t>Pol219</t>
  </si>
  <si>
    <t>Doprava a přesun materiálu</t>
  </si>
  <si>
    <t>Pol220</t>
  </si>
  <si>
    <t>Zkouška těsnosti kanalizace do DN200</t>
  </si>
  <si>
    <t>Pol221</t>
  </si>
  <si>
    <t>05 - Vytápění</t>
  </si>
  <si>
    <t>D1 - Otopná tělesa</t>
  </si>
  <si>
    <t>D2 - Potrubí</t>
  </si>
  <si>
    <t>Otopná tělesa</t>
  </si>
  <si>
    <t>Pol223</t>
  </si>
  <si>
    <t xml:space="preserve">OTOPNÁ DESKOVÁ TĚLESA 11 VK  300/800 (White RAL 9016)</t>
  </si>
  <si>
    <t>Pol224</t>
  </si>
  <si>
    <t xml:space="preserve">OTOPNÁ DESKOVÁ TĚLESA 11 VK  300/1000 (White RAL 9016)</t>
  </si>
  <si>
    <t>Pol225</t>
  </si>
  <si>
    <t xml:space="preserve">OTOPNÁ DESKOVÁ TĚLESA 11 VK  300/1100 (White RAL 9016)</t>
  </si>
  <si>
    <t>Pol226</t>
  </si>
  <si>
    <t xml:space="preserve">OTOPNÁ DESKOVÁ TĚLESA 11 VK  400/400 (White RAL 9016)</t>
  </si>
  <si>
    <t>Pol227</t>
  </si>
  <si>
    <t xml:space="preserve">OTOPNÁ DESKOVÁ TĚLESA 11 VK  600/400 (White RAL 9016)</t>
  </si>
  <si>
    <t>Pol228</t>
  </si>
  <si>
    <t xml:space="preserve">OTOPNÁ DESKOVÁ TĚLESA 21 VK  600/400 (White RAL 9016)</t>
  </si>
  <si>
    <t>Pol229</t>
  </si>
  <si>
    <t xml:space="preserve">OTOPNÁ DESKOVÁ TĚLESA 21 VK  600/600 (White RAL 9016)</t>
  </si>
  <si>
    <t>Pol230</t>
  </si>
  <si>
    <t xml:space="preserve">OTOPNÁ DESKOVÁ TĚLESA 21 VK  600/800 (White RAL 9016)</t>
  </si>
  <si>
    <t>Pol231</t>
  </si>
  <si>
    <t xml:space="preserve">OTOPNÁ DESKOVÁ TĚLESA 22 VK  600/800 (White RAL 9016)</t>
  </si>
  <si>
    <t>Pol232</t>
  </si>
  <si>
    <t>VERTIKÁLNÍ DESKOVÉ OTOPNÉ TĚLESO SE STŘEDOVÝM PŘIPOJENÍM M20 1600/600</t>
  </si>
  <si>
    <t>Pol233</t>
  </si>
  <si>
    <t xml:space="preserve">Šroubení VK přímé  1/2" x 18</t>
  </si>
  <si>
    <t>Pol234</t>
  </si>
  <si>
    <t>Přip.arm. radiátoru MM pro dvoutrubkovou soustavu, rohová - pravá 1/2" x 3/4"E (obsahuje, termostatický ventil vč. hlavice, šroubení a krytku)</t>
  </si>
  <si>
    <t>Pol235</t>
  </si>
  <si>
    <t>Adaptér pro měděné trubky (M 18) 15</t>
  </si>
  <si>
    <t>Pol236</t>
  </si>
  <si>
    <t>Termostatická hlavice, rozsah nastavení: 6°C - 28°C</t>
  </si>
  <si>
    <t>Pol237</t>
  </si>
  <si>
    <t>Upevňovací konzole pro otopná tělesa dle montážní firmy</t>
  </si>
  <si>
    <t>Potrubí</t>
  </si>
  <si>
    <t>Pol238</t>
  </si>
  <si>
    <t>Měděné potrubí, spojování lisováním, včetně tvarovek; 15x1</t>
  </si>
  <si>
    <t>Pol239</t>
  </si>
  <si>
    <t>Měděné potrubí, spojování lisováním, včetně tvarovek; 18x1</t>
  </si>
  <si>
    <t>Pol240</t>
  </si>
  <si>
    <t>Měděné potrubí, spojování lisováním, včetně tvarovek; 22x1</t>
  </si>
  <si>
    <t>Pol241</t>
  </si>
  <si>
    <t xml:space="preserve">Měděné potrubí, spojování lisováním,  včetně tvarovek; 28x1</t>
  </si>
  <si>
    <t>Pol242</t>
  </si>
  <si>
    <t xml:space="preserve">Tepelná izolace z minerální vaty s Al fólií; pouzdro s podélným  nářezem 15/20mm</t>
  </si>
  <si>
    <t>Pol243</t>
  </si>
  <si>
    <t xml:space="preserve">Tepelná izolace z minerální vaty s Al fólií; pouzdro s podélným  nářezem 18/20mm</t>
  </si>
  <si>
    <t>Pol244</t>
  </si>
  <si>
    <t xml:space="preserve">Tepelná izolace z minerální vaty s Al fólií; pouzdro s podélným  nářezem 22/20mm</t>
  </si>
  <si>
    <t>Pol245</t>
  </si>
  <si>
    <t xml:space="preserve">Tepelná izolace z minerální vaty s Al fólií; pouzdro s podélným  nářezem 28/40mm</t>
  </si>
  <si>
    <t>Pol246</t>
  </si>
  <si>
    <t>Odpojení od stávajícího zdroje vytápění; vč zazátkování potrubí</t>
  </si>
  <si>
    <t>Pol247</t>
  </si>
  <si>
    <t xml:space="preserve">Před napuštěním otopné soustavy provést rozbor napouštěné vody, následně provést opatření, aby topná voda vyhovovala podmínkám výrobce tepelného čerpadla.  Objem vody  soustavy v objektu 1,2 m3.</t>
  </si>
  <si>
    <t>Pol248</t>
  </si>
  <si>
    <t>Čistění stávající otopné soustavy</t>
  </si>
  <si>
    <t>Pol249</t>
  </si>
  <si>
    <t>Napouštění soustavy vytápění upravenou vodou dle podkladů výrobce TČ</t>
  </si>
  <si>
    <t>Pol250</t>
  </si>
  <si>
    <t>Požární utěsnění prostupů potrubí</t>
  </si>
  <si>
    <t>Pol251</t>
  </si>
  <si>
    <t>Pol252</t>
  </si>
  <si>
    <t>Montáž vč.: Kontrola těsnosti a funkčnosti armatur Proplach potrubí soustavy vytápění</t>
  </si>
  <si>
    <t>Pol253</t>
  </si>
  <si>
    <t>Topná zkouška</t>
  </si>
  <si>
    <t>hod</t>
  </si>
  <si>
    <t>Pol254</t>
  </si>
  <si>
    <t>Pol255</t>
  </si>
  <si>
    <t>Zaregulování soustavy</t>
  </si>
  <si>
    <t>Pol256</t>
  </si>
  <si>
    <t>Stavební přípomoci - vysekání drážek, jádrové vrtání, osazení potrubí, zahození a začištění drážek</t>
  </si>
  <si>
    <t>Pol257</t>
  </si>
  <si>
    <t>Doprava, přesun materiálu</t>
  </si>
  <si>
    <t>01 - Stavební část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</si>
  <si>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</si>
  <si>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</si>
  <si>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</si>
  <si>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</si>
  <si>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</si>
  <si>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</si>
  <si>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</si>
  <si>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</si>
  <si>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</si>
  <si>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</si>
  <si>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</si>
  <si>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</si>
  <si>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</si>
  <si>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</si>
  <si>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725 - Zdravotechnika - zařizovací předměty</t>
  </si>
  <si>
    <t xml:space="preserve">    751 - Vzduchotechnika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</si>
  <si>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</si>
  <si>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</si>
  <si>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</si>
  <si>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</si>
  <si>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</si>
  <si>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</si>
  <si>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</si>
  <si>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</si>
  <si>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</si>
  <si>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VRN9 - Ostatní náklady</t>
  </si>
  <si>
    <t>HSV</t>
  </si>
  <si>
    <t>Práce a dodávky HSV</t>
  </si>
  <si>
    <t>Zemní práce</t>
  </si>
  <si>
    <t>113106121R</t>
  </si>
  <si>
    <t>Rozebrání okapového chodníku pro další použití pěší ručně</t>
  </si>
  <si>
    <t>m2</t>
  </si>
  <si>
    <t>VV</t>
  </si>
  <si>
    <t>(13,75*2+2,925+2,78+3,65)*0,5</t>
  </si>
  <si>
    <t>Součet</t>
  </si>
  <si>
    <t>131251100</t>
  </si>
  <si>
    <t>Hloubení jam nezapažených v hornině třídy těžitelnosti I skupiny 3 objem do 20 m3 strojně</t>
  </si>
  <si>
    <t>m3</t>
  </si>
  <si>
    <t>Výkop pro šachty</t>
  </si>
  <si>
    <t>2*2*2,2+2*2*1,7</t>
  </si>
  <si>
    <t>Lapol a šachty lapolu</t>
  </si>
  <si>
    <t>(1,36+0,5*2)*(1+0,5*2)*1,16</t>
  </si>
  <si>
    <t>1*1*1,2</t>
  </si>
  <si>
    <t>132251252</t>
  </si>
  <si>
    <t>Hloubení rýh nezapažených š do 2000 mm v hornině třídy těžitelnosti I skupiny 3 objem do 50 m3 strojně</t>
  </si>
  <si>
    <t>Pro drenáž - předpoklad 50% ručně, 50% strojně</t>
  </si>
  <si>
    <t>(13,75*2+2)*(0,6+1,9)/2*(1,8)*0,5</t>
  </si>
  <si>
    <t>(13,75*1,7+1)*(0,6+1,9)/2*1,65*0,5</t>
  </si>
  <si>
    <t>(2,925+2,78+3,65)*3,6*(0,6+2,2)/2*0,5</t>
  </si>
  <si>
    <t>132212331</t>
  </si>
  <si>
    <t>Hloubení nezapažených rýh šířky do 2000 mm v soudržných horninách třídy těžitelnosti I skupiny 3 ručně</t>
  </si>
  <si>
    <t>132254102</t>
  </si>
  <si>
    <t>Hloubení rýh zapažených š do 800 mm v hornině třídy těžitelnosti I skupiny 3 objem do 50 m3 strojně</t>
  </si>
  <si>
    <t>Kanaliazce</t>
  </si>
  <si>
    <t>7*0,6*1</t>
  </si>
  <si>
    <t>(3,15+1+1,8+3,4+0,5+1,1)*0,6*1</t>
  </si>
  <si>
    <t>139711111</t>
  </si>
  <si>
    <t>Vykopávky v uzavřených prostorech v hornině třídy těžitelnosti I skupiny 1 až 3 ručně</t>
  </si>
  <si>
    <t>Pro kanalizaci v interiéru</t>
  </si>
  <si>
    <t>(2,15+0,4+0,33+0,4+0,28+0,98+0,82+1,2+6,43+3,84+0,61+0,56+0,45+1,98+0,32+1,15+0,43+0,76+2,12+0,82)*0,4*0,175</t>
  </si>
  <si>
    <t>(0,28+0,81+2,38+0,26+0,82)*0,4*0,175</t>
  </si>
  <si>
    <t>162211201</t>
  </si>
  <si>
    <t>Vodorovné přemístění do 10 m nošením výkopku z horniny třídy těžitelnosti I skupiny 1 až 3</t>
  </si>
  <si>
    <t>Pro kanalizaci v interiéru-vykopáno</t>
  </si>
  <si>
    <t>Pro kanalizaci v interiéru-na zásypy</t>
  </si>
  <si>
    <t>162211209</t>
  </si>
  <si>
    <t>Příplatek k vodorovnému přemístění nošením za každých dalších 10 m nošení výkopku z horniny třídy těžitelnosti I skupiny 1 až 3</t>
  </si>
  <si>
    <t>162751117</t>
  </si>
  <si>
    <t>Vodorovné přemístění přes 9 000 do 10000 m výkopku/sypaniny z horniny třídy těžitelnosti I skupiny 1 až 3</t>
  </si>
  <si>
    <t>Na skládku</t>
  </si>
  <si>
    <t>22,428+81,9*2+10,77+2,141</t>
  </si>
  <si>
    <t>Zásypy</t>
  </si>
  <si>
    <t>-180,512</t>
  </si>
  <si>
    <t>162751119</t>
  </si>
  <si>
    <t>Příplatek k vodorovnému přemístění výkopku/sypaniny z horniny třídy těžitelnosti I skupiny 1 až 3 ZKD 1000 m přes 10000 m</t>
  </si>
  <si>
    <t>167151111</t>
  </si>
  <si>
    <t>Nakládání výkopku z hornin třídy těžitelnosti I skupiny 1 až 3 přes 100 m3</t>
  </si>
  <si>
    <t>171201231</t>
  </si>
  <si>
    <t>Poplatek za uložení zeminy a kamení na recyklační skládce (skládkovné) kód odpadu 17 05 04</t>
  </si>
  <si>
    <t>t</t>
  </si>
  <si>
    <t>18,627*2</t>
  </si>
  <si>
    <t>171251201</t>
  </si>
  <si>
    <t>Uložení sypaniny na skládky nebo meziskládky</t>
  </si>
  <si>
    <t>174111101</t>
  </si>
  <si>
    <t>Zásyp jam, šachet rýh nebo kolem objektů sypaninou se zhutněním ručně</t>
  </si>
  <si>
    <t>Kanaliazce vnější</t>
  </si>
  <si>
    <t>7*0,6*0,6</t>
  </si>
  <si>
    <t>(3,15+1+1,8+3,4+0,5+1,1)*0,6*0,6</t>
  </si>
  <si>
    <t>Drenáž kolem objektu</t>
  </si>
  <si>
    <t>(13,75*2+2)*(0,6+1,9)/2*(1,8)</t>
  </si>
  <si>
    <t>(13,75*1,7+1)*(0,6+1,9)/2*1,65</t>
  </si>
  <si>
    <t>(2,925+2,78+3,65)*3,6*(0,6+2,2)/2</t>
  </si>
  <si>
    <t>"Obsyp drenáže"-(13,75*2+2,925+2,78+3,65)*3,14*0,25*0,25</t>
  </si>
  <si>
    <t>Kolem šachet</t>
  </si>
  <si>
    <t>(2*2-3,14*0,5*0,5)*2,2+(2*2-3,14*0,5*0,5)*1,7</t>
  </si>
  <si>
    <t>(1,36+0,5*2)*(1+0,5*2)*1,16-1,36*1*1,16</t>
  </si>
  <si>
    <t>1*1*1,2-3,14*0,2*0,2*1,2</t>
  </si>
  <si>
    <t>174111102</t>
  </si>
  <si>
    <t>Zásyp v uzavřených prostorech sypaninou se zhutněním ručně</t>
  </si>
  <si>
    <t>174111109</t>
  </si>
  <si>
    <t>Příplatek k zásypu za ruční prohození sypaniny sítem</t>
  </si>
  <si>
    <t>175111101</t>
  </si>
  <si>
    <t>Obsypání potrubí ručně sypaninou bez prohození, uloženou do 3 m</t>
  </si>
  <si>
    <t>Drenáž-kačírek</t>
  </si>
  <si>
    <t>(13,75*2+2,925+2,78+3,65)*3,14*0,25*0,25</t>
  </si>
  <si>
    <t>Kanaliazce vnější-štěrkopísek</t>
  </si>
  <si>
    <t>7*0,6*0,4</t>
  </si>
  <si>
    <t>(3,15+1+1,8+3,4+0,5+1,1)*0,6*0,4</t>
  </si>
  <si>
    <t>58337401</t>
  </si>
  <si>
    <t>kamenivo dekorační (kačírek) frakce 8/16</t>
  </si>
  <si>
    <t>(13,75*2+2,925+2,78+3,65)*3,14*0,25*0,25*2</t>
  </si>
  <si>
    <t>58337310</t>
  </si>
  <si>
    <t>štěrkopísek frakce 0/4</t>
  </si>
  <si>
    <t>Rýhy kanalizace uvnitř</t>
  </si>
  <si>
    <t>2,141*2</t>
  </si>
  <si>
    <t>181912112</t>
  </si>
  <si>
    <t>Úprava pláně v hornině třídy těžitelnosti I skupiny 3 se zhutněním ručně</t>
  </si>
  <si>
    <t>Pod šachy</t>
  </si>
  <si>
    <t>0,75*0,75*3,14*2</t>
  </si>
  <si>
    <t>Zakládání</t>
  </si>
  <si>
    <t>211971121R</t>
  </si>
  <si>
    <t>Zřízení opláštění drenáže geotextilií v rýze</t>
  </si>
  <si>
    <t>(13,75*2+2,925+2,78+3,65)*2*3,14*0,25</t>
  </si>
  <si>
    <t>69311081</t>
  </si>
  <si>
    <t>geotextilie netkaná separační, ochranná, filtrační, drenážní PES 300g/m2</t>
  </si>
  <si>
    <t>212755214</t>
  </si>
  <si>
    <t>Trativody z drenážních trubek plastových flexibilních D 100 mm bez lože</t>
  </si>
  <si>
    <t>13,75*2+2,925+2,78+3,65</t>
  </si>
  <si>
    <t>271542211</t>
  </si>
  <si>
    <t>Podsyp pod základové konstrukce se zhutněním z netříděné štěrkodrtě</t>
  </si>
  <si>
    <t>Pod šachty</t>
  </si>
  <si>
    <t>3,15*0,5*0,5*2*0,05</t>
  </si>
  <si>
    <t>Svislé a kompletní konstrukce</t>
  </si>
  <si>
    <t>310238211</t>
  </si>
  <si>
    <t>Zazdívka otvorů pl přes 0,25 do 1 m2 ve zdivu nadzákladovém cihlami pálenými na MVC</t>
  </si>
  <si>
    <t>1.NP</t>
  </si>
  <si>
    <t>0,16*0,28*2,51</t>
  </si>
  <si>
    <t>0,52*0,38*2,51</t>
  </si>
  <si>
    <t>314231117</t>
  </si>
  <si>
    <t>Zdivo komínů a ventilací z cihel dl 290 mm pevnosti P7 až P 15 na SMS 10 MPa</t>
  </si>
  <si>
    <t>1,8*(1,485+0,25)*0,75-1,8*(0,25*0,25+0,9*0,25)</t>
  </si>
  <si>
    <t>317168052</t>
  </si>
  <si>
    <t>Překlad keramický vysoký v 238 mm dl 1250 mm</t>
  </si>
  <si>
    <t>kus</t>
  </si>
  <si>
    <t>"1.PP"4</t>
  </si>
  <si>
    <t>"1.NP" 3+1+1</t>
  </si>
  <si>
    <t>317234410</t>
  </si>
  <si>
    <t>Vyzdívka mezi nosníky z cihel pálených na MC</t>
  </si>
  <si>
    <t>0,38*1,4*0,12</t>
  </si>
  <si>
    <t>330321514R</t>
  </si>
  <si>
    <t>Železobetonové bloky na střeše z betonu pro prostředí s mrazovými cykly tř. C 25/30 bez výztuže</t>
  </si>
  <si>
    <t>0,3*0,3*0,15*2</t>
  </si>
  <si>
    <t>0,2*3,9*0,1</t>
  </si>
  <si>
    <t>0,2*0,35*0,15*2+0,2*0,9*0,15</t>
  </si>
  <si>
    <t>331231116</t>
  </si>
  <si>
    <t>Zdivo pilířů z cihel dl 290 mm pevnosti P 7,5 až 15 na MC 5 nebo MC 10</t>
  </si>
  <si>
    <t>0,38*0,5*2,4</t>
  </si>
  <si>
    <t>331231127</t>
  </si>
  <si>
    <t>Zdivo pilířů z cihel dl 290 mm pevnosti P 20 až 25 na SMS 10 MPa</t>
  </si>
  <si>
    <t>0,3*0,3*0,5*2</t>
  </si>
  <si>
    <t>0,2*0,35*0,5*2+0,2*0,9*0,5</t>
  </si>
  <si>
    <t>331351121R</t>
  </si>
  <si>
    <t>Zřízení bednění čtyřúhelníkových sloupů a bloků v do 4 m průřezu přes 0,08 do 0,16 m2</t>
  </si>
  <si>
    <t>0,3*4*0,15*2</t>
  </si>
  <si>
    <t>(0,2*2+3,9*2)*0,1</t>
  </si>
  <si>
    <t>(0,2*2+0,35*2)*0,15*2+(0,2*2+0,9*2)*0,15</t>
  </si>
  <si>
    <t>331351122R</t>
  </si>
  <si>
    <t>Odstranění bednění čtyřúhelníkových sloupů a bloků v do 4 m průřezu přes 0,08 do 0,16 m2</t>
  </si>
  <si>
    <t>331362021</t>
  </si>
  <si>
    <t>Výztuž sloupů hranatých svařovanými sítěmi Kari</t>
  </si>
  <si>
    <t>(0,3*0,3+0,3*0,15*2)*2*4,44/1000</t>
  </si>
  <si>
    <t>(0,2+0,1*2)*3,9*4,44/1000</t>
  </si>
  <si>
    <t>(0,15*2+0,2)*0,35*2*4,44/1000</t>
  </si>
  <si>
    <t>(0,15*2+0,2)*0,9*4,44/1000</t>
  </si>
  <si>
    <t>340231001</t>
  </si>
  <si>
    <t>Zazdívka otvorů v příčkách nebo stěnách pl do 1 m2 cihlami děrovanými tl 80 mm</t>
  </si>
  <si>
    <t>1.PP</t>
  </si>
  <si>
    <t>1,2*2,11-0,9*2,02</t>
  </si>
  <si>
    <t>(1,35-1)*2,02+0,6*2,73</t>
  </si>
  <si>
    <t>340231015</t>
  </si>
  <si>
    <t>Zazdívka otvorů v příčkách nebo stěnách pl přes 1 do 4 m2 cihlami děrovanými tl 80 mm</t>
  </si>
  <si>
    <t>0,9*2,02</t>
  </si>
  <si>
    <t>1,13*2,52-0,9*2,02</t>
  </si>
  <si>
    <t>342244101</t>
  </si>
  <si>
    <t>Příčka z cihel děrovaných do P10 na maltu M5 tloušťky 80 mm</t>
  </si>
  <si>
    <t>(7,85+3,2*2+1,7+2,4)-(0,9*2,02*3+0,8*2,02)</t>
  </si>
  <si>
    <t>(3,05+2,925+0,725*2+1,1+4,076+10,1)*2,73</t>
  </si>
  <si>
    <t>-(1*2,02*2+0,8*2,02*2)</t>
  </si>
  <si>
    <t>342291121</t>
  </si>
  <si>
    <t>Ukotvení příček k cihelným konstrukcím plochými kotvami</t>
  </si>
  <si>
    <t>"1.PP" (4+2)*2,635+2,2*2+2,02*2</t>
  </si>
  <si>
    <t>"1.NP" (10)*2,725</t>
  </si>
  <si>
    <t>Vodorovné konstrukce</t>
  </si>
  <si>
    <t>417321414</t>
  </si>
  <si>
    <t>Ztužující pásy a věnce ze ŽB tř. C 20/25</t>
  </si>
  <si>
    <t>Vytvoření nových ŽB bloků pod překlady</t>
  </si>
  <si>
    <t>"1.PP"0,1*0,1*(0,38*4)</t>
  </si>
  <si>
    <t>"1.NP" 0,1*0,1*(0,45+0,38)</t>
  </si>
  <si>
    <t>417351115</t>
  </si>
  <si>
    <t>Zřízení bednění ztužujících věnců</t>
  </si>
  <si>
    <t>"1.PP"(0,1*2+0,35)*0,1*4</t>
  </si>
  <si>
    <t>"1.NP" (0,1*4+0,45+0,38)*0,1</t>
  </si>
  <si>
    <t>417351116</t>
  </si>
  <si>
    <t>Odstranění bednění ztužujících věnců</t>
  </si>
  <si>
    <t>417362021</t>
  </si>
  <si>
    <t>Výztuž ztužujících pásů a věnců svařovanými sítěmi Kari</t>
  </si>
  <si>
    <t>"1.PP"0,1*(0,38*4)*2*4,44/1000</t>
  </si>
  <si>
    <t>"1.NP" 0,1*(0,45+0,38)*2*4,44/1000</t>
  </si>
  <si>
    <t>Úpravy povrchů, podlahy a osazování výplní</t>
  </si>
  <si>
    <t>611321141</t>
  </si>
  <si>
    <t>Vápenocementová omítka štuková dvouvrstvá vnitřních stropů rovných nanášená ručně</t>
  </si>
  <si>
    <t>1,53+5,99</t>
  </si>
  <si>
    <t>23,72+1,54+1,55+1,3+25,83</t>
  </si>
  <si>
    <t>611325221</t>
  </si>
  <si>
    <t>Vápenocementová štuková omítka malých ploch do 0,09 m2 na stropech</t>
  </si>
  <si>
    <t>"Po prostupu VZT" 2</t>
  </si>
  <si>
    <t>611325421</t>
  </si>
  <si>
    <t>Oprava vnitřní vápenocementové štukové omítky tl jádrové omítky do 20 mm a tl štuku do 3 mm stropů v rozsahu plochy do 10 %</t>
  </si>
  <si>
    <t>1,7+3,66+11,63+3,55+6,88+14,86+7,5+9,9+6,29</t>
  </si>
  <si>
    <t>7,94+2,64+10+5,88+4,42+7,34</t>
  </si>
  <si>
    <t>612135101</t>
  </si>
  <si>
    <t>Hrubá výplň rýh ve stěnách maltou jakékoli šířky rýhy</t>
  </si>
  <si>
    <t>"1.PP" 2,365*2*0,15</t>
  </si>
  <si>
    <t>"1.NP" 2*2,725*0,15</t>
  </si>
  <si>
    <t>612321121</t>
  </si>
  <si>
    <t>Vápenocementová omítka hladká jednovrstvá vnitřních stěn nanášená ručně</t>
  </si>
  <si>
    <t>Nová omítka - pod obklad</t>
  </si>
  <si>
    <t xml:space="preserve">"B0.03"  (3,2+1,11-0,25-0,8)*2</t>
  </si>
  <si>
    <t>"B0.05" 1,6*2</t>
  </si>
  <si>
    <t>"B1.03" (1,1*2+1,55+0,425)*(1,6)</t>
  </si>
  <si>
    <t>"B1.04" (2,38+0,725)*(1,6)</t>
  </si>
  <si>
    <t>"B1.05" (1,375+1,125*2)*1,6-0,8*2,02</t>
  </si>
  <si>
    <t xml:space="preserve">"B1.07"  (1,8+0,725*2)*(1,6)-0,8*2,02</t>
  </si>
  <si>
    <t>"B1.11" (3,05+0,1+1,75+2,825+2,825+1,5-(1*2))*2</t>
  </si>
  <si>
    <t>612321141</t>
  </si>
  <si>
    <t>Vápenocementová omítka štuková dvouvrstvá vnitřních stěn nanášená ručně</t>
  </si>
  <si>
    <t>Nová omítka</t>
  </si>
  <si>
    <t xml:space="preserve">"B0.02"  (6,85+1,7+1,2)*2,365-(0,8*2,02*3+0,8*2,02)</t>
  </si>
  <si>
    <t xml:space="preserve">"B0.03"  (3,2+1,11-0,25)*0,365</t>
  </si>
  <si>
    <t>"B0.04" (3,2*2+2,15)*2,365-0,8*2,02*2</t>
  </si>
  <si>
    <t>"B0.05" (3,2+4,64)*2,365-(1,6*2+0,9*2,02)</t>
  </si>
  <si>
    <t>"B0.06" (1,7+0,9)*2,365-0,9*2,02</t>
  </si>
  <si>
    <t>"B0.07" (2,4)*2,365+1,2*2,11-0,9*2,02</t>
  </si>
  <si>
    <t>"B0.08" (2,4)*2,365+1*2,02</t>
  </si>
  <si>
    <t>"B0.08" 1*2,02</t>
  </si>
  <si>
    <t>"B1.02"(3,08+10,3+2,925+1,2)*2,725-(1+2,02*2+0,8*2,02)</t>
  </si>
  <si>
    <t>"B1.03" (1,1*2+1,55+0,425)*(2,725-1,6)-0,42*0,8</t>
  </si>
  <si>
    <t>"B1.04" (2,38+0,725)*(2,725-1,6)</t>
  </si>
  <si>
    <t>"B1.05" (1,375+1,125*2)*(2,725-1,6)</t>
  </si>
  <si>
    <t xml:space="preserve">"B1.06"  (1,5*2+0,65)*2,725-(1*2,02*2)</t>
  </si>
  <si>
    <t xml:space="preserve">"B1.07"  (1,8+0,725*2)*(2,725-1,6)</t>
  </si>
  <si>
    <t>"B1.11" (3,05+0,1+1,75+2,825+2,825+1,5)*(2,725-2)</t>
  </si>
  <si>
    <t>612325131</t>
  </si>
  <si>
    <t>Omítka sanační jádrová vnitřních stěn nanášená ručně</t>
  </si>
  <si>
    <t>1.PP - pod sanační omítky</t>
  </si>
  <si>
    <t>(4,126+3,425+2,499+2,398+1,698+3,2+4,64)*1,5</t>
  </si>
  <si>
    <t>612325416</t>
  </si>
  <si>
    <t>Oprava vnitřní vápenocementové hladké omítky tl do 20 mm stěn v rozsahu plochy do 10 % s celoplošným přeštukováním tl do 3 mm</t>
  </si>
  <si>
    <t>Oprava omítek - pod obklad</t>
  </si>
  <si>
    <t xml:space="preserve">"B0.03"  (3,2+1,11+0,25)*2-0,9*0,6+(0,9+0,6*2)*0,25</t>
  </si>
  <si>
    <t>"B0.10" (2,625*2+2,4*2)*(1,6)</t>
  </si>
  <si>
    <t>"B1.03" (1,13)*(1,6)</t>
  </si>
  <si>
    <t xml:space="preserve">"B1.04"  (1,1+2,38+0,375)*(2,725-1,6)-0,9*2,02+0,275*(2,2*2+0,985)</t>
  </si>
  <si>
    <t>"B1.05" 1,375*1,6</t>
  </si>
  <si>
    <t>"B1.07" 1,8*1,6</t>
  </si>
  <si>
    <t xml:space="preserve">"B1.11"  (4,775+3,55*2+0,65+0,75)*(2)-1,2*1,42*2+(1,2+1,42*2)*2*0,21</t>
  </si>
  <si>
    <t>612325421</t>
  </si>
  <si>
    <t>Oprava vnitřní vápenocementové štukové omítky tl jádrové omítky do 20 mm a tl štuku do 3 mm stěn v rozsahu plochy do 10 %</t>
  </si>
  <si>
    <t>Oprava omítek</t>
  </si>
  <si>
    <t>"B0.00" 0,8*2,365+0,8*1,2+2,2*(2,365+1,2)/2*2+1,1*1,2*2</t>
  </si>
  <si>
    <t>"B0.01" (2,3*2+1,88*2-1,07)*2,365-(0,7*2,02*2+0,9*2,02*2)</t>
  </si>
  <si>
    <t>"B0.02" (6,85+1,7-1,2)*2,365-(0,9*2,02*2)+0,28*(1+2,11*2)</t>
  </si>
  <si>
    <t xml:space="preserve">"B0.03" (3,2+1,11+0,25)*0,365 </t>
  </si>
  <si>
    <t>"B0.04" (2,15)*2,365-0,9*0,6+(0,9+0,6*2)*0,25</t>
  </si>
  <si>
    <t>"B0.05" (3,2+4,64)*(2,365-1,5)-0,9*0,6*2+(0,92+0,6*4)*0,25</t>
  </si>
  <si>
    <t>"B0.06" (1,7)*(2,365-1,5)+(0,9)*2,365-1*0,7</t>
  </si>
  <si>
    <t>"B0.07" (2,4+2,5)*(2,365-1,5)+(2,5)*2,365-(1,2*2,11+0,9*0,6)+(1,2+2,11*2)*0,28+(0,9+0,62*2)*0,25</t>
  </si>
  <si>
    <t>"B0.08" (3,425*2+2,4)*2,365-(1*2,11+0,9*0,6*2)+(0,9*2+0,6*4)*0,25-3,425*1,5</t>
  </si>
  <si>
    <t>"B0.09" (4,126)*(2,365-1,5)+(4,126+2,4*2)*2,365-(0,7*2,02+0,9*0,6*2)+(0,9*0,6*2)*2*0,25+0,28*(2,2*2+0,85)</t>
  </si>
  <si>
    <t>"B0.10" (2,625*2+2,4*2)*(2,365-1,6)-(+0,9*2,02+0,9*0,6)+(0,9+0,6*2)*0,25</t>
  </si>
  <si>
    <t>"B1.01"(2,5*2+3,5*2+0,35*2)*2,725-(0,9*2,02+1,2*1,42)+(1,2+1,42*2)*0,21</t>
  </si>
  <si>
    <t>"B1.02"(0,35*4+1,5+4,276+13,75-0,395-0,375+4,125)*2,725</t>
  </si>
  <si>
    <t>-(1,25*2,2+0,6*0,83*2+1,2*1,42*6)+(1,5+2,3*2)*0,225+(1,2*6+1,42*12)*0,21</t>
  </si>
  <si>
    <t>"B1.03" (1,13)*(2,725-1,6)</t>
  </si>
  <si>
    <t>"B1.04" (1,1+2,38+0,375)*(2,725-1,6)</t>
  </si>
  <si>
    <t>"B1.05" 1,125*(2,725-1,6)+0,275*(2,2-1,6)</t>
  </si>
  <si>
    <t>"B1.06" (6,5*2-0,65-2,18)*2,725-(0,9*2,02*4+0,8*2,02)</t>
  </si>
  <si>
    <t>"B1.07" 1,8*(2,725-1,6)</t>
  </si>
  <si>
    <t>"B1.08" (3,4*2+1,8*2)*2,725-1,2*1,42+(1,2+1,42*2)*0,21</t>
  </si>
  <si>
    <t>"B1.09" (3,4*2+1,3*2)*2,725-(0,9*2,02+1,2*1,42)+(1,2+1,42*2)*0,21</t>
  </si>
  <si>
    <t>"B1.10" (3,4*2+2,18)*(2,67-0,1)</t>
  </si>
  <si>
    <t>"B1.11" (4,775+3,55*2+0,65+0,75)*(2,725-2)</t>
  </si>
  <si>
    <t>612328131</t>
  </si>
  <si>
    <t>Sanační štuk vnitřních stěn tloušťky do 3 mm</t>
  </si>
  <si>
    <t>621131121</t>
  </si>
  <si>
    <t>Penetrační nátěr vnějších podhledů nanášený ručně</t>
  </si>
  <si>
    <t>Přesah střechy</t>
  </si>
  <si>
    <t>0,12*(9,95)-(0,075*0,375*3)</t>
  </si>
  <si>
    <t>0,47*(7,4)-(0,075*0,375*2)</t>
  </si>
  <si>
    <t>621211001</t>
  </si>
  <si>
    <t>Montáž kontaktního zateplení vnějších podhledů lepením a mechanickým kotvením polystyrénových desek do betonu nebo zdiva tl do 40 mm</t>
  </si>
  <si>
    <t>0,22*(9,95)-(0,075*0,375*3)</t>
  </si>
  <si>
    <t>0,43*(7,4)-(0,075*0,375*2)</t>
  </si>
  <si>
    <t>28376072R</t>
  </si>
  <si>
    <t>deska EPSneo70 λ=0,031 tl 40mm</t>
  </si>
  <si>
    <t>621531012</t>
  </si>
  <si>
    <t>Tenkovrstvá silikonová zatíraná omítka zrnitost 1,5 mm vnějších podhledů</t>
  </si>
  <si>
    <t>622131121</t>
  </si>
  <si>
    <t>Penetrační nátěr vnějších stěn nanášený ručně</t>
  </si>
  <si>
    <t>stěny</t>
  </si>
  <si>
    <t>EPS</t>
  </si>
  <si>
    <t>2,475*(0,8+0,755-0,3)*(6+4)+0,82*1,745*2+0,62*1,5*2</t>
  </si>
  <si>
    <t>(6+4)*0,375*3,335</t>
  </si>
  <si>
    <t>Sokl-krček</t>
  </si>
  <si>
    <t>2,475*(0,3)*(6+4)</t>
  </si>
  <si>
    <t>(6+4)*0,375*0,3</t>
  </si>
  <si>
    <t>Budova</t>
  </si>
  <si>
    <t>(13,75*2+2,925+2,78+3,65)*0,25</t>
  </si>
  <si>
    <t>Ostění</t>
  </si>
  <si>
    <t>(2,475+2,1*2)*(4+6)*0,25</t>
  </si>
  <si>
    <t>(1,745+2,21)*2*0,25</t>
  </si>
  <si>
    <t>(1,5+2,81)*2*0,25</t>
  </si>
  <si>
    <t>622211001</t>
  </si>
  <si>
    <t>Montáž kontaktního zateplení vnějších stěn lepením a mechanickým kotvením polystyrénových desek do betonu a zdiva tl do 40 mm</t>
  </si>
  <si>
    <t>boky římsy</t>
  </si>
  <si>
    <t>0,15*(7,39+9,95)</t>
  </si>
  <si>
    <t>0,26*(7,39+9,95)</t>
  </si>
  <si>
    <t>622211031</t>
  </si>
  <si>
    <t>Montáž kontaktního zateplení vnějších stěn lepením a mechanickým kotvením polystyrénových desek do betonu a zdiva tl přes 120 do 160 mm</t>
  </si>
  <si>
    <t>XPS</t>
  </si>
  <si>
    <t>28376078R</t>
  </si>
  <si>
    <t>deska EPSneo70 λ=0,031 tl 140mm</t>
  </si>
  <si>
    <t>28376424</t>
  </si>
  <si>
    <t>deska XPS hrana polodrážková a hladký povrch 300kPA λ=0,035 tl 140mm</t>
  </si>
  <si>
    <t>622211041</t>
  </si>
  <si>
    <t>Montáž kontaktního zateplení vnějších stěn lepením a mechanickým kotvením polystyrénových desek do betonu a zdiva tl přes 160 do 200 mm</t>
  </si>
  <si>
    <t>Sokl-budova</t>
  </si>
  <si>
    <t>(0,75)*13,75+0,925*13,75</t>
  </si>
  <si>
    <t>(2,925+2,78+3,65)*0,6+1,1*1,7/2*3</t>
  </si>
  <si>
    <t>28376022</t>
  </si>
  <si>
    <t>deska perimetrická fasádní soklová 150kPa λ=0,035 tl 180mm</t>
  </si>
  <si>
    <t>622212051</t>
  </si>
  <si>
    <t>Montáž kontaktního zateplení vnějšího ostění, nadpraží nebo parapetu hl. špalety do 400 mm lepením desek z polystyrenu tl do 40 mm</t>
  </si>
  <si>
    <t>(2,475*2+2,1*2)*(4+6)</t>
  </si>
  <si>
    <t>(1,745+2,21)*2</t>
  </si>
  <si>
    <t>(1,5+2,81)*2</t>
  </si>
  <si>
    <t>28376070R</t>
  </si>
  <si>
    <t>deska EPSneo70 λ=0,031 tl 20mm</t>
  </si>
  <si>
    <t>(2,475*2+2,1*2)*(4+6)*0,25</t>
  </si>
  <si>
    <t>622252001</t>
  </si>
  <si>
    <t>Montáž profilů kontaktního zateplení připevněných mechanicky</t>
  </si>
  <si>
    <t>(7,75+9,93-1,5-1,745)*2</t>
  </si>
  <si>
    <t>59051634</t>
  </si>
  <si>
    <t>profil zakládací Al tl 1,0mm s okapnicí pro izolant tl 140mm</t>
  </si>
  <si>
    <t>622252002</t>
  </si>
  <si>
    <t>Montáž profilů kontaktního zateplení lepených</t>
  </si>
  <si>
    <t>ostění</t>
  </si>
  <si>
    <t>(2,1*2)*(4+6)</t>
  </si>
  <si>
    <t>(2,21)*2</t>
  </si>
  <si>
    <t>(2,81)*2</t>
  </si>
  <si>
    <t>nadpraží</t>
  </si>
  <si>
    <t>(2,475)*(4+6)</t>
  </si>
  <si>
    <t>(1,745)*2</t>
  </si>
  <si>
    <t>(1,5)*2</t>
  </si>
  <si>
    <t>59051476</t>
  </si>
  <si>
    <t>profil napojovací okenní PVC s výztužnou tkaninou 9mm</t>
  </si>
  <si>
    <t>59051510</t>
  </si>
  <si>
    <t>profil napojovací nadokenní PVC s okapnicí s výztužnou tkaninou</t>
  </si>
  <si>
    <t>622331121</t>
  </si>
  <si>
    <t>Cementová omítka hladká jednovrstvá vnějších stěn nanášená ručně</t>
  </si>
  <si>
    <t>(1,64)*13,75+1,64*13,75</t>
  </si>
  <si>
    <t>(2,925+2,78+3,65)*2,5+1,1*1,7/2*3</t>
  </si>
  <si>
    <t>622511022</t>
  </si>
  <si>
    <t>Tenkovrstvá akrylátová zatíraná omítka zrnitost 2,0 mm vnějších stěn</t>
  </si>
  <si>
    <t>Sokl</t>
  </si>
  <si>
    <t>622531012</t>
  </si>
  <si>
    <t>Tenkovrstvá silikonová zatíraná omítka zrnitost 1,5 mm vnějších stěn</t>
  </si>
  <si>
    <t>631312141</t>
  </si>
  <si>
    <t>Doplnění rýh v dosavadních mazaninách betonem prostým</t>
  </si>
  <si>
    <t>63631112R</t>
  </si>
  <si>
    <t>Kladení dlažby z betonových dlaždic 50x50 cm na sucho</t>
  </si>
  <si>
    <t>38*0,5*0,5</t>
  </si>
  <si>
    <t>59246107R</t>
  </si>
  <si>
    <t>dlažba chodníková betonová 500x500mm tl 40mm přírodní</t>
  </si>
  <si>
    <t>637211121</t>
  </si>
  <si>
    <t>Okapový chodník z betonových dlaždic tl 40 mm kladených do písku se zalitím spár MC</t>
  </si>
  <si>
    <t>Poznámka: možno znovupoužít stávající dlažbu okapového chodníku</t>
  </si>
  <si>
    <t>642942111</t>
  </si>
  <si>
    <t>Osazování zárubní nebo rámů dveřních kovových do 2,5 m2 na MC</t>
  </si>
  <si>
    <t>3+5+9+3</t>
  </si>
  <si>
    <t>55331480</t>
  </si>
  <si>
    <t>zárubeň jednokřídlá ocelová pro zdění tl stěny 75-100mm rozměru 600/1970, 2100mm</t>
  </si>
  <si>
    <t>"IV1" 1</t>
  </si>
  <si>
    <t>"IV9" 1</t>
  </si>
  <si>
    <t>"IV12" 1</t>
  </si>
  <si>
    <t>55331481</t>
  </si>
  <si>
    <t>zárubeň jednokřídlá ocelová pro zdění tl stěny 75-100mm rozměru 700/1970, 2100mm</t>
  </si>
  <si>
    <t>"IV5" 1</t>
  </si>
  <si>
    <t>"IV6" 1</t>
  </si>
  <si>
    <t>"IV14" 1</t>
  </si>
  <si>
    <t>"IV15" 1</t>
  </si>
  <si>
    <t>"IV17" 1</t>
  </si>
  <si>
    <t>55331482</t>
  </si>
  <si>
    <t>zárubeň jednokřídlá ocelová pro zdění tl stěny 75-100mm rozměru 800/1970, 2100mm</t>
  </si>
  <si>
    <t>"IV2"1</t>
  </si>
  <si>
    <t>"IV3"1</t>
  </si>
  <si>
    <t>"IV7"1</t>
  </si>
  <si>
    <t>"IV8"1</t>
  </si>
  <si>
    <t>"IV10"1</t>
  </si>
  <si>
    <t>"IV13"1</t>
  </si>
  <si>
    <t>"IV16"1</t>
  </si>
  <si>
    <t>"IV20"1</t>
  </si>
  <si>
    <t>"IV21"1</t>
  </si>
  <si>
    <t>55331483</t>
  </si>
  <si>
    <t>zárubeň jednokřídlá ocelová pro zdění tl stěny 75-100mm rozměru 900/1970, 2100mm</t>
  </si>
  <si>
    <t>"IV18"1</t>
  </si>
  <si>
    <t>"IV19"1</t>
  </si>
  <si>
    <t>"IV23"1</t>
  </si>
  <si>
    <t>642945111</t>
  </si>
  <si>
    <t>Osazování protipožárních nebo protiplynových zárubní dveří jednokřídlových do 2,5 m2</t>
  </si>
  <si>
    <t>55331555</t>
  </si>
  <si>
    <t>zárubeň jednokřídlá ocelová pro zdění s protipožární úpravou tl stěny 75-100mm rozměru 600/1970, 2100mm</t>
  </si>
  <si>
    <t>"IV11" 1</t>
  </si>
  <si>
    <t>55331557</t>
  </si>
  <si>
    <t>zárubeň jednokřídlá ocelová pro zdění s protipožární úpravou tl stěny 75-100mm rozměru 800/1970, 2100mm</t>
  </si>
  <si>
    <t>"IV4" 1</t>
  </si>
  <si>
    <t>55331558</t>
  </si>
  <si>
    <t>zárubeň jednokřídlá ocelová pro zdění s protipožární úpravou tl stěny 75-100mm rozměru 900/1970, 2100mm</t>
  </si>
  <si>
    <t>"IV24" 1</t>
  </si>
  <si>
    <t>55331559R</t>
  </si>
  <si>
    <t>zárubeň jednokřídlá ocelová pro zdění s protipožární úpravou tl stěny 75-100mm rozměru 1150/2150mm</t>
  </si>
  <si>
    <t>"IV22" 1</t>
  </si>
  <si>
    <t>Trubní vedení</t>
  </si>
  <si>
    <t>871263121</t>
  </si>
  <si>
    <t>Montáž kanalizačního potrubí hladkého plnostěnného SN 8 z PVC-U DN 110</t>
  </si>
  <si>
    <t>Napojení na drenáž</t>
  </si>
  <si>
    <t>1,85+0,45+1,18+1,45</t>
  </si>
  <si>
    <t>Napojení na vpusti</t>
  </si>
  <si>
    <t>4,5+0,41</t>
  </si>
  <si>
    <t>28611118</t>
  </si>
  <si>
    <t>trubka kanalizační PVC-U plnostěnná jednovrstvá DN 110x1000mm SN8</t>
  </si>
  <si>
    <t>891265321</t>
  </si>
  <si>
    <t>Montáž zpětných klapek DN 100</t>
  </si>
  <si>
    <t>42283044</t>
  </si>
  <si>
    <t>klapka zpětná samočinná přírubová litinová PN 16 pro vodu DN 100</t>
  </si>
  <si>
    <t>894411311</t>
  </si>
  <si>
    <t>Osazení betonových nebo železobetonových dílců pro šachty skruží rovných</t>
  </si>
  <si>
    <t>59224102</t>
  </si>
  <si>
    <t>skruž betonová studniční 100x50x9cm</t>
  </si>
  <si>
    <t>59224104</t>
  </si>
  <si>
    <t>skruž betonová studniční 100x100x9cm</t>
  </si>
  <si>
    <t>894414111</t>
  </si>
  <si>
    <t>Osazení betonových nebo železobetonových dílců pro šachty skruží základových (dno)</t>
  </si>
  <si>
    <t>59224339</t>
  </si>
  <si>
    <t>dno betonové šachty DN 1000 kanalizační výšky 100cm</t>
  </si>
  <si>
    <t>894414211</t>
  </si>
  <si>
    <t>Osazení betonových nebo železobetonových dílců pro šachty desek zákrytových</t>
  </si>
  <si>
    <t>59224539</t>
  </si>
  <si>
    <t>deska betonová zákrytová šachty DN 1000 kanalizační 100/62,5x20cm</t>
  </si>
  <si>
    <t>895941302</t>
  </si>
  <si>
    <t>Osazení vpusti uliční DN 450 z betonových dílců dno s kalištěm</t>
  </si>
  <si>
    <t>59224495</t>
  </si>
  <si>
    <t>vpusť uliční DN 450 kaliště nízké 450/240x50mm</t>
  </si>
  <si>
    <t>895941313</t>
  </si>
  <si>
    <t>Osazení vpusti uliční DN 450 z betonových dílců skruž horní 295 mm</t>
  </si>
  <si>
    <t>59223857</t>
  </si>
  <si>
    <t>skruž betonová horní pro uliční vpusť 450x295x50mm</t>
  </si>
  <si>
    <t>895941331</t>
  </si>
  <si>
    <t>Osazení vpusti uliční DN 450 z betonových dílců skruž průběžná s výtokem</t>
  </si>
  <si>
    <t>59224489</t>
  </si>
  <si>
    <t>skruž betonová s odtokem 150mm pro uliční vpusť 450x450x50mm</t>
  </si>
  <si>
    <t>899102112</t>
  </si>
  <si>
    <t>Osazení poklopů litinových, ocelových nebo železobetonových včetně rámů pro třídu zatížení A15, A50</t>
  </si>
  <si>
    <t>28661932</t>
  </si>
  <si>
    <t>poklop šachtový litinový DN 600 pro třídu zatížení A15</t>
  </si>
  <si>
    <t>899202112</t>
  </si>
  <si>
    <t>Osazení mříží litinových včetně rámů a košů na bahno pro třídu zatížení A15</t>
  </si>
  <si>
    <t>800-010R</t>
  </si>
  <si>
    <t>dodávka mříže litinové včetně rámu a koše</t>
  </si>
  <si>
    <t>Ostatní konstrukce a práce, bourání</t>
  </si>
  <si>
    <t>900-010R</t>
  </si>
  <si>
    <t>Označníky líce dveřních křídel (číslo+účel místností) - samolepící fólie</t>
  </si>
  <si>
    <t>900-020R</t>
  </si>
  <si>
    <t>Označník uzávěrů/ rozvaděčů - samolepící typová fólie</t>
  </si>
  <si>
    <t>900-030R</t>
  </si>
  <si>
    <t>Označník únikové cesty - samolepící typová fólie</t>
  </si>
  <si>
    <t>900-040R</t>
  </si>
  <si>
    <t>Výztužná a kotevní přířez 120/100-150 okraje střechy</t>
  </si>
  <si>
    <t>"Po zaokrouhlení"40</t>
  </si>
  <si>
    <t>935112111</t>
  </si>
  <si>
    <t>Osazení příkopového žlabu do betonu tl 100 mm z betonových tvárnic š 500 mm</t>
  </si>
  <si>
    <t>13,75*2+0,2*2</t>
  </si>
  <si>
    <t>59227724</t>
  </si>
  <si>
    <t>žlab dvouvrstvý vibrolisovaný pro povrchové odvodnění betonový 70/100x280x210mm</t>
  </si>
  <si>
    <t>"Po zaokrouhlení" 108</t>
  </si>
  <si>
    <t>935316111R</t>
  </si>
  <si>
    <t>Odvodňovací žlab z betonu pl do 0,30 m2</t>
  </si>
  <si>
    <t>"Doplnění odvodnění žlaby" 0,4*2</t>
  </si>
  <si>
    <t>949101111</t>
  </si>
  <si>
    <t>Lešení pomocné pro objekty pozemních staveb s lešeňovou podlahou v do 1,9 m zatížení do 150 kg/m2</t>
  </si>
  <si>
    <t>Pro montáž kazetového podhledu</t>
  </si>
  <si>
    <t>3,55+6,88</t>
  </si>
  <si>
    <t>Ostatní prosory - předpoklad 10% podlahové plochy</t>
  </si>
  <si>
    <t>(1,53+5,99+1,7+3,66+11,63+14,86+7,5+9,9+6,29)*0,1</t>
  </si>
  <si>
    <t>(23,72+1,54+1,55+1,3+25,83+7,94+2,64+10+5,88+4,42+7,34)*0,1</t>
  </si>
  <si>
    <t>952901111</t>
  </si>
  <si>
    <t>Vyčištění budov bytové a občanské výstavby při výšce podlaží do 4 m</t>
  </si>
  <si>
    <t>1,53+5,99+1,7+3,66+11,63+3,55+6,88+14,86+7,5+9,9+6,29</t>
  </si>
  <si>
    <t>23,72+1,54+1,55+1,3+25,83+7,94+2,64+10+5,88+4,42+7,34</t>
  </si>
  <si>
    <t>953943211</t>
  </si>
  <si>
    <t>Osazování hasicího přístroje</t>
  </si>
  <si>
    <t>44932114R</t>
  </si>
  <si>
    <t>hasící přístroj práškový, 6 kg 21A</t>
  </si>
  <si>
    <t>962031011</t>
  </si>
  <si>
    <t>Bourání příček nebo přizdívek z cihel děrovaných tl do 100 mm</t>
  </si>
  <si>
    <t>(3,55+0,1+1,35)*2,37-0,9*2,02</t>
  </si>
  <si>
    <t>(1,2+1,4+1,2+0,88)*2,73-0,7*2,02</t>
  </si>
  <si>
    <t>(1,67+0,275)*2,51-0,7*2,02</t>
  </si>
  <si>
    <t>962031013</t>
  </si>
  <si>
    <t>Bourání příček nebo přizdívek z cihel děrovaných tl přes 100 do 150 mm</t>
  </si>
  <si>
    <t>(2,025+2,4)*2,73-0,6*2</t>
  </si>
  <si>
    <t>962031132</t>
  </si>
  <si>
    <t>Bourání příček nebo přizdívek z cihel pálených tl do 100 mm</t>
  </si>
  <si>
    <t>Vnější přizdívka</t>
  </si>
  <si>
    <t>0,97*13,75+0,85*13,75</t>
  </si>
  <si>
    <t>(2,925+2,78+3,65)*1,9+1,1*1,7/2*3</t>
  </si>
  <si>
    <t>962032111</t>
  </si>
  <si>
    <t>Bourání zdiva z keramických děrovaných cihel na MVC do 1 m3</t>
  </si>
  <si>
    <t>Pro vytvoření nových ŽB bloků pod překlady</t>
  </si>
  <si>
    <t>962032112</t>
  </si>
  <si>
    <t>Bourání zdiva z keramických děrovaných cihel na MVC přes 1 m3</t>
  </si>
  <si>
    <t>(0,84+0,79)*0,38*2,4</t>
  </si>
  <si>
    <t>962032641</t>
  </si>
  <si>
    <t>Bourání zdiva komínového z cihel z cihel pálených, šamotových nebo vápenopískových na MC</t>
  </si>
  <si>
    <t>1,8*1,485*0,75</t>
  </si>
  <si>
    <t>96203264R</t>
  </si>
  <si>
    <t>Bourání zdiva komínového z cihel z cihel pálených, šamotových nebo vápenopískových na MC- přepázky mezi průduchy</t>
  </si>
  <si>
    <t>0,25*0,9*1</t>
  </si>
  <si>
    <t>965042221</t>
  </si>
  <si>
    <t>Bourání podkladů pod dlažby nebo mazanin betonových nebo z litého asfaltu tl přes 100 mm pl do 1 m2</t>
  </si>
  <si>
    <t>Spádovaná mazanina střechy-vytvoření prostoru pro sloupky</t>
  </si>
  <si>
    <t>0,3*0,3*0,2*2+0,2*0,9*0,15+0,2*0,35*0,15</t>
  </si>
  <si>
    <t>965049112</t>
  </si>
  <si>
    <t>Příplatek k bourání betonových mazanin za bourání mazanin se svařovanou sítí tl přes 100 mm</t>
  </si>
  <si>
    <t>Uvourání atiky pro betonový podklad</t>
  </si>
  <si>
    <t>Pro kanalizaci</t>
  </si>
  <si>
    <t>968072455</t>
  </si>
  <si>
    <t>Vybourání kovových dveřních zárubní pl do 2 m2</t>
  </si>
  <si>
    <t>0,9*2,02*5+0,7*2,02*5</t>
  </si>
  <si>
    <t>0,9*2,02*4+0,7*2,02*3</t>
  </si>
  <si>
    <t>968072456</t>
  </si>
  <si>
    <t>Vybourání kovových dveřních zárubní pl přes 2 m2</t>
  </si>
  <si>
    <t>1,35*2,02+1,11*2,12</t>
  </si>
  <si>
    <t>968082015</t>
  </si>
  <si>
    <t>Vybourání plastových rámů oken včetně křídel plochy do 1 m2</t>
  </si>
  <si>
    <t>0,6*0,83*2</t>
  </si>
  <si>
    <t>971033241</t>
  </si>
  <si>
    <t>Vybourání otvorů ve zdivu cihelném pl do 0,0225 m2 na MVC nebo MV tl do 300 mm</t>
  </si>
  <si>
    <t>"1.NP-VZT" 1+1+2</t>
  </si>
  <si>
    <t>971033341</t>
  </si>
  <si>
    <t>Vybourání otvorů ve zdivu cihelném pl do 0,09 m2 na MVC nebo MV tl do 300 mm</t>
  </si>
  <si>
    <t>"1.PP-VZT" 1+2</t>
  </si>
  <si>
    <t>"1.NP-VZT" 3+1</t>
  </si>
  <si>
    <t>971033431</t>
  </si>
  <si>
    <t>Vybourání otvorů ve zdivu cihelném pl do 0,25 m2 na MVC nebo MV tl do 150 mm</t>
  </si>
  <si>
    <t>"1.PP-VZT" 2</t>
  </si>
  <si>
    <t>"1.NP-VZT" 2+2</t>
  </si>
  <si>
    <t>971033451</t>
  </si>
  <si>
    <t>Vybourání otvorů ve zdivu cihelném pl do 0,25 m2 na MVC nebo MV tl do 450 mm</t>
  </si>
  <si>
    <t>"1.NP-VZT" 2</t>
  </si>
  <si>
    <t>971033621</t>
  </si>
  <si>
    <t>Vybourání otvorů ve zdivu cihelném pl do 4 m2 na MVC nebo MV tl do 100 mm</t>
  </si>
  <si>
    <t>0,8*2,4</t>
  </si>
  <si>
    <t>971033651</t>
  </si>
  <si>
    <t>Vybourání otvorů ve zdivu cihelném pl do 4 m2 na MVC nebo MV tl do 600 mm</t>
  </si>
  <si>
    <t>1*2,11*0,38</t>
  </si>
  <si>
    <t>974031164</t>
  </si>
  <si>
    <t>Vysekání rýh ve zdivu cihelném hl do 150 mm š do 150 mm</t>
  </si>
  <si>
    <t>"1.PP" 2,365*2</t>
  </si>
  <si>
    <t>"1.NP" 2*2,725</t>
  </si>
  <si>
    <t>974032664</t>
  </si>
  <si>
    <t>Vysekání rýh ve stěnách z dutých cihel nebo tvárnic pro vtahování nosníků hl do 150 mm v do 150 mm</t>
  </si>
  <si>
    <t>1,4*4</t>
  </si>
  <si>
    <t>977151118</t>
  </si>
  <si>
    <t>Jádrové vrty diamantovými korunkami do stavebních materiálů D přes 90 do 100 mm</t>
  </si>
  <si>
    <t>TZB:</t>
  </si>
  <si>
    <t>(4+2+1+1+1+2+3+4+2+2)*0,3</t>
  </si>
  <si>
    <t>977311114</t>
  </si>
  <si>
    <t>Řezání stávajících betonových mazanin nevyztužených hl do 200 mm</t>
  </si>
  <si>
    <t>0,3*0,2*4*2+(0,2*2+0,9*2)*0,15+(0,2*2+0,35*2)*0,15</t>
  </si>
  <si>
    <t>977312114</t>
  </si>
  <si>
    <t>Řezání stávajících betonových mazanin vyztužených hl do 200 mm</t>
  </si>
  <si>
    <t>977331115</t>
  </si>
  <si>
    <t>Frézování hloubky do 50 mm komínového průduchu z cihel plných pálených</t>
  </si>
  <si>
    <t>"Pro vedení VZT" 6,5</t>
  </si>
  <si>
    <t>978011191</t>
  </si>
  <si>
    <t>Otlučení (osekání) vnitřní vápenné nebo vápenocementové omítky stropů v rozsahu přes 50 do 100 %</t>
  </si>
  <si>
    <t>978015391</t>
  </si>
  <si>
    <t>Otlučení (osekání) vnější vápenné nebo vápenocementové omítky stupně členitosti 1 a 2 v rozsahu přes 80 do 100 %</t>
  </si>
  <si>
    <t>997</t>
  </si>
  <si>
    <t>Přesun sutě</t>
  </si>
  <si>
    <t>997013501</t>
  </si>
  <si>
    <t>Odvoz suti a vybouraných hmot na skládku nebo meziskládku do 1 km se složením</t>
  </si>
  <si>
    <t>997013509</t>
  </si>
  <si>
    <t>Příplatek k odvozu suti a vybouraných hmot na skládku ZKD 1 km přes 1 km</t>
  </si>
  <si>
    <t>60,935*20 "Přepočtené koeficientem množství</t>
  </si>
  <si>
    <t>997013631</t>
  </si>
  <si>
    <t>Poplatek za uložení na skládce (skládkovné) stavebního odpadu směsného kód odpadu 17 09 04</t>
  </si>
  <si>
    <t>296</t>
  </si>
  <si>
    <t>998</t>
  </si>
  <si>
    <t>Přesun hmot</t>
  </si>
  <si>
    <t>149</t>
  </si>
  <si>
    <t>998011008</t>
  </si>
  <si>
    <t>Přesun hmot pro budovy zděné s omezením mechanizace pro budovy v do 6 m</t>
  </si>
  <si>
    <t>298</t>
  </si>
  <si>
    <t>PSV</t>
  </si>
  <si>
    <t>Práce a dodávky PSV</t>
  </si>
  <si>
    <t>711</t>
  </si>
  <si>
    <t>Izolace proti vodě, vlhkosti a plynům</t>
  </si>
  <si>
    <t>711111001</t>
  </si>
  <si>
    <t>Provedení izolace proti zemní vlhkosti vodorovné za studena nátěrem penetračním</t>
  </si>
  <si>
    <t>300</t>
  </si>
  <si>
    <t>(2,15+0,4+0,33+0,4+0,28+0,98+0,82+1,2+6,43+3,84+0,61+0,56+0,45+1,98+0,32+1,15+0,43+0,76+2,12+0,82)*0,4</t>
  </si>
  <si>
    <t>(0,28+0,81+2,38+0,26+0,82)*0,4</t>
  </si>
  <si>
    <t>151</t>
  </si>
  <si>
    <t>711112001</t>
  </si>
  <si>
    <t>Provedení izolace proti zemní vlhkosti svislé za studena nátěrem penetračním</t>
  </si>
  <si>
    <t>302</t>
  </si>
  <si>
    <t>711141559</t>
  </si>
  <si>
    <t>Provedení izolace proti zemní vlhkosti pásy přitavením vodorovné NAIP</t>
  </si>
  <si>
    <t>304</t>
  </si>
  <si>
    <t>153</t>
  </si>
  <si>
    <t>711142559</t>
  </si>
  <si>
    <t>Provedení izolace proti zemní vlhkosti pásy přitavením svislé NAIP</t>
  </si>
  <si>
    <t>306</t>
  </si>
  <si>
    <t>62853004</t>
  </si>
  <si>
    <t>pás asfaltový natavitelný modifikovaný SBS s vložkou ze skleněné tkaniny a spalitelnou PE fólií nebo jemnozrnným minerálním posypem na horním povrchu tl 4,0mm</t>
  </si>
  <si>
    <t>308</t>
  </si>
  <si>
    <t>155</t>
  </si>
  <si>
    <t>711161212</t>
  </si>
  <si>
    <t>Izolace proti zemní vlhkosti nopovou fólií svislá, nopek v 8,0 mm, tl do 0,6 mm</t>
  </si>
  <si>
    <t>310</t>
  </si>
  <si>
    <t>(1,47+0,18)*13,75+(1,3+0,18)*13,75</t>
  </si>
  <si>
    <t>(2,925+2,78+3,65)*(2,5+0,18)+1,1*1,7/2*3</t>
  </si>
  <si>
    <t>711161384</t>
  </si>
  <si>
    <t>Izolace proti zemní vlhkosti nopovou fólií ukončení provětrávací lištou</t>
  </si>
  <si>
    <t>312</t>
  </si>
  <si>
    <t>13,75*2</t>
  </si>
  <si>
    <t>2,925+2,78+3,65</t>
  </si>
  <si>
    <t>157</t>
  </si>
  <si>
    <t>998711101</t>
  </si>
  <si>
    <t>Přesun hmot tonážní pro izolace proti vodě, vlhkosti a plynům v objektech v do 6 m</t>
  </si>
  <si>
    <t>314</t>
  </si>
  <si>
    <t>712</t>
  </si>
  <si>
    <t>Povlakové krytiny</t>
  </si>
  <si>
    <t>712300854</t>
  </si>
  <si>
    <t>Demontáž lišt poplastovaných</t>
  </si>
  <si>
    <t>316</t>
  </si>
  <si>
    <t>Předpokládáno ve stejné dálce jako nově navržené lišty</t>
  </si>
  <si>
    <t>88,7+50,2+32,5+17,2+30</t>
  </si>
  <si>
    <t>159</t>
  </si>
  <si>
    <t>712311101</t>
  </si>
  <si>
    <t>Provedení povlakové krytiny střech do 10° za studena lakem penetračním nebo asfaltovým</t>
  </si>
  <si>
    <t>318</t>
  </si>
  <si>
    <t>Střecha - vodorovné plochy</t>
  </si>
  <si>
    <t>9,9*1,91+7,39*3,1</t>
  </si>
  <si>
    <t>11163150</t>
  </si>
  <si>
    <t>lak penetrační asfaltový</t>
  </si>
  <si>
    <t>320</t>
  </si>
  <si>
    <t>161</t>
  </si>
  <si>
    <t>712341559</t>
  </si>
  <si>
    <t>Provedení povlakové krytiny střech do 10° pásy NAIP přitavením v plné ploše</t>
  </si>
  <si>
    <t>322</t>
  </si>
  <si>
    <t>62855001</t>
  </si>
  <si>
    <t>pás asfaltový natavitelný modifikovaný SBS s vložkou z polyesterové rohože a spalitelnou PE fólií nebo jemnozrnným minerálním posypem na horním povrchu tl 4,0mm</t>
  </si>
  <si>
    <t>324</t>
  </si>
  <si>
    <t>163</t>
  </si>
  <si>
    <t>712361801</t>
  </si>
  <si>
    <t>Odstranění povlakové krytiny střech do 10° z fólií položených volně</t>
  </si>
  <si>
    <t>326</t>
  </si>
  <si>
    <t>Odstranění geotextilie</t>
  </si>
  <si>
    <t>8,925*14,17</t>
  </si>
  <si>
    <t>Střecha - svislé plochy</t>
  </si>
  <si>
    <t>8,33*(0,44+0,27)/2*2</t>
  </si>
  <si>
    <t>13*0,27</t>
  </si>
  <si>
    <t>712361803</t>
  </si>
  <si>
    <t>Odstranění povlakové krytiny střech do 10° z fólií přilepených v plné ploše</t>
  </si>
  <si>
    <t>328</t>
  </si>
  <si>
    <t>8,33*(0,54+0,37)/2*2</t>
  </si>
  <si>
    <t>13*0,37</t>
  </si>
  <si>
    <t>165</t>
  </si>
  <si>
    <t>712363351</t>
  </si>
  <si>
    <t>Povlakové krytiny střech do 10° z tvarovaných poplastovaných lišt pásek rš 50 mm</t>
  </si>
  <si>
    <t>330</t>
  </si>
  <si>
    <t>"K11"88,7</t>
  </si>
  <si>
    <t>712363352</t>
  </si>
  <si>
    <t>Povlakové krytiny střech do 10° z tvarovaných poplastovaných lišt délky 2 m koutová lišta vnitřní rš 100 mm</t>
  </si>
  <si>
    <t>332</t>
  </si>
  <si>
    <t>"K10" 50,2</t>
  </si>
  <si>
    <t>167</t>
  </si>
  <si>
    <t>712363358</t>
  </si>
  <si>
    <t>Povlakové krytiny střech do 10° z tvarovaných poplastovaných lišt délky 2 m závětrná lišta rš 250 mm</t>
  </si>
  <si>
    <t>334</t>
  </si>
  <si>
    <t>"K14" 32,5</t>
  </si>
  <si>
    <t>71236335R</t>
  </si>
  <si>
    <t>Povlakové krytiny střech do 10° z tvarovaných poplastovaných lišt délky 2 m stěnová pro ukončení na stěně</t>
  </si>
  <si>
    <t>336</t>
  </si>
  <si>
    <t>17,2</t>
  </si>
  <si>
    <t>169</t>
  </si>
  <si>
    <t>712363366</t>
  </si>
  <si>
    <t>Povlakové krytiny střech do 10° z tvarovaných poplastovaných lišt délky 2 m rovná lišta rš 100 mm</t>
  </si>
  <si>
    <t>338</t>
  </si>
  <si>
    <t>"K13" 30</t>
  </si>
  <si>
    <t>712363405</t>
  </si>
  <si>
    <t>Provedení povlak krytiny mechanicky kotvenou do betonu TI tl do 100 mm krajní pole, budova v do 18 m</t>
  </si>
  <si>
    <t>340</t>
  </si>
  <si>
    <t>171</t>
  </si>
  <si>
    <t>28322011</t>
  </si>
  <si>
    <t>fólie hydroizolační střešní mPVC mechanicky kotvená šedá tl 1,8mm</t>
  </si>
  <si>
    <t>342</t>
  </si>
  <si>
    <t>712391172</t>
  </si>
  <si>
    <t>Provedení povlakové krytiny střech do 10° ochranné textilní vrstvy</t>
  </si>
  <si>
    <t>344</t>
  </si>
  <si>
    <t>173</t>
  </si>
  <si>
    <t>69311199</t>
  </si>
  <si>
    <t>geotextilie netkaná separační, ochranná, filtrační, drenážní PES(70%)+PP(30%) 300g/m2</t>
  </si>
  <si>
    <t>346</t>
  </si>
  <si>
    <t>712861703</t>
  </si>
  <si>
    <t>Provedení povlakové krytiny vytažením na konstrukce fólií přilepenou v plné ploše</t>
  </si>
  <si>
    <t>348</t>
  </si>
  <si>
    <t>175</t>
  </si>
  <si>
    <t>712990812</t>
  </si>
  <si>
    <t>Odstranění povlakové krytiny střech do 10° násypu nebo nánosu tl do 50 mm</t>
  </si>
  <si>
    <t>350</t>
  </si>
  <si>
    <t>998712111</t>
  </si>
  <si>
    <t>Přesun hmot tonážní pro krytiny povlakové s omezením mechanizace v objektech v do 6 m</t>
  </si>
  <si>
    <t>352</t>
  </si>
  <si>
    <t>713</t>
  </si>
  <si>
    <t>Izolace tepelné</t>
  </si>
  <si>
    <t>177</t>
  </si>
  <si>
    <t>713130853</t>
  </si>
  <si>
    <t>Odstranění tepelné izolace stěn lepené z polystyrenu tl přes 100 do 200 mm</t>
  </si>
  <si>
    <t>354</t>
  </si>
  <si>
    <t>0,67*(13,75)+0,79*(13,75)</t>
  </si>
  <si>
    <t>713141131</t>
  </si>
  <si>
    <t>Montáž izolace tepelné střech plochých lepené za studena plně 1 vrstva rohoží, pásů, dílců, desek</t>
  </si>
  <si>
    <t>356</t>
  </si>
  <si>
    <t>179</t>
  </si>
  <si>
    <t>28375914</t>
  </si>
  <si>
    <t>deska EPS 150 pro konstrukce s vysokým zatížením λ=0,035 tl 100mm</t>
  </si>
  <si>
    <t>358</t>
  </si>
  <si>
    <t>71319083R</t>
  </si>
  <si>
    <t>Odstranění tepelné izolace pro nové prostupy železobetonovými prvky</t>
  </si>
  <si>
    <t>360</t>
  </si>
  <si>
    <t>181</t>
  </si>
  <si>
    <t>998713111</t>
  </si>
  <si>
    <t>Přesun hmot tonážní pro izolace tepelné s omezením mechanizace v objektech v do 6 m</t>
  </si>
  <si>
    <t>362</t>
  </si>
  <si>
    <t>725</t>
  </si>
  <si>
    <t>Zdravotechnika - zařizovací předměty</t>
  </si>
  <si>
    <t>725110814</t>
  </si>
  <si>
    <t>Demontáž klozetu Kombi</t>
  </si>
  <si>
    <t>soubor</t>
  </si>
  <si>
    <t>364</t>
  </si>
  <si>
    <t>183</t>
  </si>
  <si>
    <t>725210821</t>
  </si>
  <si>
    <t>Demontáž umyvadel bez výtokových armatur</t>
  </si>
  <si>
    <t>366</t>
  </si>
  <si>
    <t>725210826</t>
  </si>
  <si>
    <t>Demontáž umývátek bez výtokových armatur</t>
  </si>
  <si>
    <t>368</t>
  </si>
  <si>
    <t>185</t>
  </si>
  <si>
    <t>725330820</t>
  </si>
  <si>
    <t>Demontáž výlevka diturvitová</t>
  </si>
  <si>
    <t>370</t>
  </si>
  <si>
    <t>751</t>
  </si>
  <si>
    <t>Vzduchotechnika</t>
  </si>
  <si>
    <t>R751-00001</t>
  </si>
  <si>
    <t>Vzduchotechnika - viz samostatný položkový rozpočet</t>
  </si>
  <si>
    <t>Soubor</t>
  </si>
  <si>
    <t>-1523727262</t>
  </si>
  <si>
    <t>763</t>
  </si>
  <si>
    <t>Konstrukce suché výstavby</t>
  </si>
  <si>
    <t>763135101</t>
  </si>
  <si>
    <t>Montáž SDK kazetového podhledu z kazet 600x600 mm na zavěšenou viditelnou nosnou konstrukci</t>
  </si>
  <si>
    <t>372</t>
  </si>
  <si>
    <t>187</t>
  </si>
  <si>
    <t>59030570</t>
  </si>
  <si>
    <t>podhled kazetový bez děrování viditelný rastr tl 10mm 600x600mm</t>
  </si>
  <si>
    <t>374</t>
  </si>
  <si>
    <t>59030570R1</t>
  </si>
  <si>
    <t>podhled kazetový bez děrování viditelný rastr tl 10mm 600x600mm do vhkého prostředí</t>
  </si>
  <si>
    <t>376</t>
  </si>
  <si>
    <t>189</t>
  </si>
  <si>
    <t>763164551</t>
  </si>
  <si>
    <t>SDK obklad kcí tvaru L š přes 0,8 m desky 1xA 12,5</t>
  </si>
  <si>
    <t>378</t>
  </si>
  <si>
    <t>(6,6-1,2)*(0,45+0,4)+0,4*0,45</t>
  </si>
  <si>
    <t>2,725*(0,15+0,595)</t>
  </si>
  <si>
    <t>763164651</t>
  </si>
  <si>
    <t>SDK obklad kcí tvaru U š přes 1,2 m desky 1xA 12,5</t>
  </si>
  <si>
    <t>380</t>
  </si>
  <si>
    <t>1,2*(0,45*2+0,4)</t>
  </si>
  <si>
    <t>191</t>
  </si>
  <si>
    <t>998763321</t>
  </si>
  <si>
    <t>Přesun hmot tonážní pro konstrukce montované z desek s omezením mechanizace v objektech v do 6 m</t>
  </si>
  <si>
    <t>382</t>
  </si>
  <si>
    <t>764</t>
  </si>
  <si>
    <t>Konstrukce klempířské</t>
  </si>
  <si>
    <t>764002811</t>
  </si>
  <si>
    <t>Demontáž okapového plechu do suti v krytině povlakové</t>
  </si>
  <si>
    <t>384</t>
  </si>
  <si>
    <t>7,4*2</t>
  </si>
  <si>
    <t>9,95*2</t>
  </si>
  <si>
    <t>193</t>
  </si>
  <si>
    <t>764002851</t>
  </si>
  <si>
    <t>Demontáž oplechování parapetů do suti</t>
  </si>
  <si>
    <t>386</t>
  </si>
  <si>
    <t>Chodby z pavilonu B</t>
  </si>
  <si>
    <t>2,455*10</t>
  </si>
  <si>
    <t>76400285R</t>
  </si>
  <si>
    <t>Demontáž oplechování parapetů k dalšímu použití</t>
  </si>
  <si>
    <t>388</t>
  </si>
  <si>
    <t>0,9*(5+6)</t>
  </si>
  <si>
    <t>195</t>
  </si>
  <si>
    <t>764004863</t>
  </si>
  <si>
    <t>Demontáž svodu k dalšímu použití</t>
  </si>
  <si>
    <t>390</t>
  </si>
  <si>
    <t>3,5*2</t>
  </si>
  <si>
    <t>764206105</t>
  </si>
  <si>
    <t>Montáž oplechování rovných parapetů rš do 400 mm</t>
  </si>
  <si>
    <t>392</t>
  </si>
  <si>
    <t>1.PP znovuinstalace parepetů -80%</t>
  </si>
  <si>
    <t>0,9*(5+6)*0,8</t>
  </si>
  <si>
    <t>197</t>
  </si>
  <si>
    <t>764216604</t>
  </si>
  <si>
    <t>Oplechování rovných parapetů mechanicky kotvené z Pz s povrchovou úpravou rš 330 mm</t>
  </si>
  <si>
    <t>394</t>
  </si>
  <si>
    <t>"K1" 2,455*10</t>
  </si>
  <si>
    <t>764242433</t>
  </si>
  <si>
    <t>Oplechování rovné okapové hrany z TiZn předzvětralého plechu rš 250 mm</t>
  </si>
  <si>
    <t>396</t>
  </si>
  <si>
    <t>"K2" 7,4</t>
  </si>
  <si>
    <t>"K6" 9,95</t>
  </si>
  <si>
    <t>199</t>
  </si>
  <si>
    <t>76424243R</t>
  </si>
  <si>
    <t>Oplechování rovné okapové kapsy z TiZn předzvětralého plechu rš do 670 mm</t>
  </si>
  <si>
    <t>398</t>
  </si>
  <si>
    <t>"K3" 7,4</t>
  </si>
  <si>
    <t>"K7" 9,95</t>
  </si>
  <si>
    <t>764242532</t>
  </si>
  <si>
    <t>Oplechování rovné okapové hrany z TiZn plechu s povrchovou úpravou rš 200 mm</t>
  </si>
  <si>
    <t>400</t>
  </si>
  <si>
    <t>"K5" 7,4</t>
  </si>
  <si>
    <t>"K9" 9,95</t>
  </si>
  <si>
    <t>201</t>
  </si>
  <si>
    <t>76424253R</t>
  </si>
  <si>
    <t>Oplechování rovní okraje střechy z TiZn plechu s povrchovou úpravou rš do 400 mm</t>
  </si>
  <si>
    <t>402</t>
  </si>
  <si>
    <t>"K4" 7,4</t>
  </si>
  <si>
    <t>"K8" 9,95</t>
  </si>
  <si>
    <t>764246404</t>
  </si>
  <si>
    <t>Oplechování parapetů rovných mechanicky kotvené z TiZn předzvětralého plechu rš 330 mm</t>
  </si>
  <si>
    <t>404</t>
  </si>
  <si>
    <t>1.PP znovuinstalace parepetů -20%</t>
  </si>
  <si>
    <t>0,9*(5+6)*0,2</t>
  </si>
  <si>
    <t>203</t>
  </si>
  <si>
    <t>764508131</t>
  </si>
  <si>
    <t>Montáž kruhového svodu</t>
  </si>
  <si>
    <t>406</t>
  </si>
  <si>
    <t>998764101</t>
  </si>
  <si>
    <t>Přesun hmot tonážní pro konstrukce klempířské v objektech v do 6 m</t>
  </si>
  <si>
    <t>408</t>
  </si>
  <si>
    <t>766</t>
  </si>
  <si>
    <t>Konstrukce truhlářské</t>
  </si>
  <si>
    <t>205</t>
  </si>
  <si>
    <t>766491851</t>
  </si>
  <si>
    <t>Demontáž prahů dveří jednokřídlových</t>
  </si>
  <si>
    <t>410</t>
  </si>
  <si>
    <t>6+9</t>
  </si>
  <si>
    <t>766491853</t>
  </si>
  <si>
    <t>Demontáž prahů dveří dvoukřídlových</t>
  </si>
  <si>
    <t>412</t>
  </si>
  <si>
    <t>207</t>
  </si>
  <si>
    <t>766660001</t>
  </si>
  <si>
    <t>Montáž dveřních křídel otvíravých jednokřídlových š do 0,8 m do ocelové zárubně</t>
  </si>
  <si>
    <t>414</t>
  </si>
  <si>
    <t>3+5+9</t>
  </si>
  <si>
    <t>61162084</t>
  </si>
  <si>
    <t>dveře jednokřídlé dřevotřískové povrch laminátový plné 600x1970-2100mm</t>
  </si>
  <si>
    <t>416</t>
  </si>
  <si>
    <t>209</t>
  </si>
  <si>
    <t>61162085</t>
  </si>
  <si>
    <t>dveře jednokřídlé dřevotřískové povrch laminátový plné 700x1970-2100mm</t>
  </si>
  <si>
    <t>418</t>
  </si>
  <si>
    <t>61162086</t>
  </si>
  <si>
    <t>dveře jednokřídlé dřevotřískové povrch laminátový plné 800x1970-2100mm</t>
  </si>
  <si>
    <t>420</t>
  </si>
  <si>
    <t>211</t>
  </si>
  <si>
    <t>766660002</t>
  </si>
  <si>
    <t>Montáž dveřních křídel otvíravých jednokřídlových š přes 0,8 m do ocelové zárubně</t>
  </si>
  <si>
    <t>422</t>
  </si>
  <si>
    <t>61162087</t>
  </si>
  <si>
    <t>dveře jednokřídlé dřevotřískové povrch laminátový plné 900x1970-2100mm</t>
  </si>
  <si>
    <t>424</t>
  </si>
  <si>
    <t>213</t>
  </si>
  <si>
    <t>766660021</t>
  </si>
  <si>
    <t>Montáž dveřních křídel otvíravých jednokřídlových š do 0,8 m požárních do ocelové zárubně</t>
  </si>
  <si>
    <t>426</t>
  </si>
  <si>
    <t>61162096</t>
  </si>
  <si>
    <t>dveře jednokřídlé dřevotřískové protipožární EI (EW) 30 D3 povrch laminátový plné 600x1970-2100mm</t>
  </si>
  <si>
    <t>428</t>
  </si>
  <si>
    <t>215</t>
  </si>
  <si>
    <t>61162098</t>
  </si>
  <si>
    <t>dveře jednokřídlé dřevotřískové protipožární EI (EW) 30 D3 povrch laminátový plné 800x1970-2100mm</t>
  </si>
  <si>
    <t>430</t>
  </si>
  <si>
    <t>766660022</t>
  </si>
  <si>
    <t>Montáž dveřních křídel otvíravých jednokřídlových š přes 0,8 m požárních do ocelové zárubně</t>
  </si>
  <si>
    <t>432</t>
  </si>
  <si>
    <t>217</t>
  </si>
  <si>
    <t>61165314</t>
  </si>
  <si>
    <t>dveře jednokřídlé dřevotřískové protipožární EI (EW) 30 D3 povrch laminátový plné 900x1970-2100mm</t>
  </si>
  <si>
    <t>434</t>
  </si>
  <si>
    <t>61162101R</t>
  </si>
  <si>
    <t>dveře jednokřídlé dřevotřískové protipožární EI (EW) 30 D3 povrch laminátový plné 1150x2150mm</t>
  </si>
  <si>
    <t>436</t>
  </si>
  <si>
    <t>219</t>
  </si>
  <si>
    <t>766660713</t>
  </si>
  <si>
    <t>Montáž okopového plechu dveřních křídel</t>
  </si>
  <si>
    <t>438</t>
  </si>
  <si>
    <t>4+6+4</t>
  </si>
  <si>
    <t>54915210R</t>
  </si>
  <si>
    <t>plech okopový nerez 615x200x0,6mm</t>
  </si>
  <si>
    <t>440</t>
  </si>
  <si>
    <t>2*2</t>
  </si>
  <si>
    <t>221</t>
  </si>
  <si>
    <t>54915212R</t>
  </si>
  <si>
    <t>plech okopový nerez 815x200x0,6mm</t>
  </si>
  <si>
    <t>442</t>
  </si>
  <si>
    <t>3*2</t>
  </si>
  <si>
    <t>54915213R</t>
  </si>
  <si>
    <t>plech okopový nerez 915x200x0,6mm</t>
  </si>
  <si>
    <t>444</t>
  </si>
  <si>
    <t>223</t>
  </si>
  <si>
    <t>766660728</t>
  </si>
  <si>
    <t>Montáž dveřního interiérového kování - zámku</t>
  </si>
  <si>
    <t>446</t>
  </si>
  <si>
    <t>17+3</t>
  </si>
  <si>
    <t>54924004</t>
  </si>
  <si>
    <t>zámek zadlabací mezipokojový levý pro cylindrickou vložku rozteč 72x55mm</t>
  </si>
  <si>
    <t>448</t>
  </si>
  <si>
    <t>225</t>
  </si>
  <si>
    <t>766660729</t>
  </si>
  <si>
    <t>Montáž dveřního interiérového kování - štítku s klikou</t>
  </si>
  <si>
    <t>450</t>
  </si>
  <si>
    <t>54914123</t>
  </si>
  <si>
    <t>kování rozetové klika/klika</t>
  </si>
  <si>
    <t>452</t>
  </si>
  <si>
    <t>227</t>
  </si>
  <si>
    <t>766660730</t>
  </si>
  <si>
    <t>Montáž dveřního interiérového kování - WC kliky se zámkem</t>
  </si>
  <si>
    <t>454</t>
  </si>
  <si>
    <t>54914128</t>
  </si>
  <si>
    <t>kování rozetové spodní pro WC</t>
  </si>
  <si>
    <t>456</t>
  </si>
  <si>
    <t>229</t>
  </si>
  <si>
    <t>766695212</t>
  </si>
  <si>
    <t>Montáž truhlářských prahů dveří jednokřídlových š do 10 cm</t>
  </si>
  <si>
    <t>458</t>
  </si>
  <si>
    <t>3+7+2</t>
  </si>
  <si>
    <t>61187116</t>
  </si>
  <si>
    <t>práh dveřní dřevěný dubový tl 20mm dl 620mm š 100mm</t>
  </si>
  <si>
    <t>460</t>
  </si>
  <si>
    <t>"IV9"1</t>
  </si>
  <si>
    <t>"IV11"1</t>
  </si>
  <si>
    <t>"IV12"1</t>
  </si>
  <si>
    <t>231</t>
  </si>
  <si>
    <t>61187156</t>
  </si>
  <si>
    <t>práh dveřní dřevěný dubový tl 20mm dl 820mm š 100mm</t>
  </si>
  <si>
    <t>462</t>
  </si>
  <si>
    <t>"IV3" 1</t>
  </si>
  <si>
    <t>"IV8" 1</t>
  </si>
  <si>
    <t>"IV10" 1</t>
  </si>
  <si>
    <t>"IV13" 1</t>
  </si>
  <si>
    <t>"IV20" 1</t>
  </si>
  <si>
    <t>"IV21" 1</t>
  </si>
  <si>
    <t>61187176</t>
  </si>
  <si>
    <t>práh dveřní dřevěný dubový tl 20mm dl 920mm š 100mm</t>
  </si>
  <si>
    <t>464</t>
  </si>
  <si>
    <t>"IV18" 1</t>
  </si>
  <si>
    <t>"IV23" 1</t>
  </si>
  <si>
    <t>233</t>
  </si>
  <si>
    <t>998766111</t>
  </si>
  <si>
    <t>Přesun hmot tonážní pro kce truhlářské s omezením mechanizace v objektech v do 6 m</t>
  </si>
  <si>
    <t>466</t>
  </si>
  <si>
    <t>767</t>
  </si>
  <si>
    <t>Konstrukce zámečnické</t>
  </si>
  <si>
    <t>767-010R</t>
  </si>
  <si>
    <t>Zámečniská konstrukce na střeše objektu NO-2</t>
  </si>
  <si>
    <t>kg</t>
  </si>
  <si>
    <t>468</t>
  </si>
  <si>
    <t>235</t>
  </si>
  <si>
    <t>767-020R</t>
  </si>
  <si>
    <t>Dodávka a montáž zámečnické konstrukce SO-0-1</t>
  </si>
  <si>
    <t>470</t>
  </si>
  <si>
    <t>298,4*1,1</t>
  </si>
  <si>
    <t>767-030R</t>
  </si>
  <si>
    <t>Dodávka a montáž zámečnické konstrukce PO-0-1</t>
  </si>
  <si>
    <t>472</t>
  </si>
  <si>
    <t>101,7*1,1</t>
  </si>
  <si>
    <t>237</t>
  </si>
  <si>
    <t>767-040R</t>
  </si>
  <si>
    <t>Dodávka a montáž zámečnické konstrukce PO-0-2</t>
  </si>
  <si>
    <t>474</t>
  </si>
  <si>
    <t>58,1*1,1</t>
  </si>
  <si>
    <t>767-050R</t>
  </si>
  <si>
    <t>Dodávka a montáž zámečnické konstrukce SO-1-1</t>
  </si>
  <si>
    <t>476</t>
  </si>
  <si>
    <t>119,6*1,1</t>
  </si>
  <si>
    <t>239</t>
  </si>
  <si>
    <t>767-060R</t>
  </si>
  <si>
    <t>Dodávka a montáž zámečnické konstrukce SO-1-2</t>
  </si>
  <si>
    <t>478</t>
  </si>
  <si>
    <t>115*1,1</t>
  </si>
  <si>
    <t>767-070R</t>
  </si>
  <si>
    <t>Dodávka a montáž zámečnické konstrukce PO-1-1</t>
  </si>
  <si>
    <t>480</t>
  </si>
  <si>
    <t>135,6*1,1</t>
  </si>
  <si>
    <t>241</t>
  </si>
  <si>
    <t>767-080R</t>
  </si>
  <si>
    <t>Dodávka a montáž zámečnické konstrukce PO-1-2</t>
  </si>
  <si>
    <t>482</t>
  </si>
  <si>
    <t>98,3*1,1</t>
  </si>
  <si>
    <t>767-090R</t>
  </si>
  <si>
    <t>Dodávka a montáž zámečnické konstrukce PO-1-3</t>
  </si>
  <si>
    <t>484</t>
  </si>
  <si>
    <t>20*1,1</t>
  </si>
  <si>
    <t>243</t>
  </si>
  <si>
    <t>767-100R</t>
  </si>
  <si>
    <t>Dodávka a montáž zámečnické konstrukce PO-1-4</t>
  </si>
  <si>
    <t>486</t>
  </si>
  <si>
    <t>16,6*1,1</t>
  </si>
  <si>
    <t>767-110R</t>
  </si>
  <si>
    <t>Dodávka a montáž zámečnické konstrukce RO-1-1</t>
  </si>
  <si>
    <t>488</t>
  </si>
  <si>
    <t>74,3*1,1</t>
  </si>
  <si>
    <t>245</t>
  </si>
  <si>
    <t>767-120R</t>
  </si>
  <si>
    <t>Okno 600/850 dle pbř: EI15DP1-fix - označení O2</t>
  </si>
  <si>
    <t>490</t>
  </si>
  <si>
    <t>767649191</t>
  </si>
  <si>
    <t>Montáž dveřního hydraulického samozavírače</t>
  </si>
  <si>
    <t>492</t>
  </si>
  <si>
    <t>247</t>
  </si>
  <si>
    <t>54917250</t>
  </si>
  <si>
    <t>samozavírač dveří hydraulický</t>
  </si>
  <si>
    <t>494</t>
  </si>
  <si>
    <t>767649197</t>
  </si>
  <si>
    <t>Montáž panikového kování dveří jednokřídlých</t>
  </si>
  <si>
    <t>496</t>
  </si>
  <si>
    <t>249</t>
  </si>
  <si>
    <t>54914135</t>
  </si>
  <si>
    <t>kování panikové klika/klika</t>
  </si>
  <si>
    <t>498</t>
  </si>
  <si>
    <t>767881112</t>
  </si>
  <si>
    <t>Montáž bodů záchytného systému do železobetonu chemickou kotvou</t>
  </si>
  <si>
    <t>500</t>
  </si>
  <si>
    <t>2+2</t>
  </si>
  <si>
    <t>251</t>
  </si>
  <si>
    <t>767881115</t>
  </si>
  <si>
    <t>Montáž bodů záchytného systému do dutinového panelu expanzní kotvou, mechanickým kotvením</t>
  </si>
  <si>
    <t>502</t>
  </si>
  <si>
    <t>70921333</t>
  </si>
  <si>
    <t>kotvicí bod do prefabrikovaných dutinových panelů dl 300mm</t>
  </si>
  <si>
    <t>504</t>
  </si>
  <si>
    <t>253</t>
  </si>
  <si>
    <t>70921336</t>
  </si>
  <si>
    <t>kotvicí bod do prefabrikovaných dutinových panelů dl 600mm</t>
  </si>
  <si>
    <t>506</t>
  </si>
  <si>
    <t>767881161</t>
  </si>
  <si>
    <t>Montáž lana do nástavců v záchytném systému poddajného kotvícího vedení</t>
  </si>
  <si>
    <t>508</t>
  </si>
  <si>
    <t>3,14+5,45</t>
  </si>
  <si>
    <t>(5,78+5,59+5,925)*2</t>
  </si>
  <si>
    <t>255</t>
  </si>
  <si>
    <t>31452201</t>
  </si>
  <si>
    <t>nerezové lano určené pro systémy s požadavkem na permanentní kotvicí vedení tl 8mm</t>
  </si>
  <si>
    <t>510</t>
  </si>
  <si>
    <t>767-999R</t>
  </si>
  <si>
    <t>Gastronomické zařízení - viz samostatný položkový rozpočet</t>
  </si>
  <si>
    <t>1103407664</t>
  </si>
  <si>
    <t>998767111</t>
  </si>
  <si>
    <t>Přesun hmot tonážní pro zámečnické konstrukce s omezením mechanizace v objektech v do 6 m</t>
  </si>
  <si>
    <t>512</t>
  </si>
  <si>
    <t>771</t>
  </si>
  <si>
    <t>Podlahy z dlaždic</t>
  </si>
  <si>
    <t>257</t>
  </si>
  <si>
    <t>771121011</t>
  </si>
  <si>
    <t>Nátěr penetrační na podlahu</t>
  </si>
  <si>
    <t>514</t>
  </si>
  <si>
    <t>"1.PP" 1,7+3,66+11,63+3,55+6,88+14,86+1,53+9,9+6,29</t>
  </si>
  <si>
    <t>"1.NP" 7,94+23,72+1,54+2,64+1,55+10+1,3+5,88+4,42+7,34+25,83</t>
  </si>
  <si>
    <t>771271812</t>
  </si>
  <si>
    <t>Demontáž obkladů stupnic z dlaždic keramických kladených do malty š přes 250 do 350 mm</t>
  </si>
  <si>
    <t>516</t>
  </si>
  <si>
    <t>1,05*8*2</t>
  </si>
  <si>
    <t>259</t>
  </si>
  <si>
    <t>771273832</t>
  </si>
  <si>
    <t>Demontáž obkladů podstupnic z dlaždic keramických lepených v do 250 mm</t>
  </si>
  <si>
    <t>518</t>
  </si>
  <si>
    <t>1,05*9*2</t>
  </si>
  <si>
    <t>771274113</t>
  </si>
  <si>
    <t>Montáž obkladů stupnic z dlaždic keramických hladkých lepených cementovým flexibilním lepidlem š přes 250 do 300 mm</t>
  </si>
  <si>
    <t>520</t>
  </si>
  <si>
    <t>261</t>
  </si>
  <si>
    <t>771274232</t>
  </si>
  <si>
    <t>Montáž obkladů podstupnic z dlaždic keramických hladkých lepených cementovým flexibilním lepidlem v přes 150 do 200 mm</t>
  </si>
  <si>
    <t>522</t>
  </si>
  <si>
    <t>771474113</t>
  </si>
  <si>
    <t>Montáž soklů z dlaždic keramických rovných lepených cementovým flexibilním lepidlem v přes 90 do 120 mm</t>
  </si>
  <si>
    <t>524</t>
  </si>
  <si>
    <t>"B0.00" 0,8*2+3,3*2-0,7</t>
  </si>
  <si>
    <t>"B0.01"2,3*2+1,88*2-(0,7*2+0,9*2+1,07)</t>
  </si>
  <si>
    <t>"B0.02"6,85*2+1,7*2-(0,9*5+0,8)</t>
  </si>
  <si>
    <t>"B0.04" 3,2*2+2,15*2-0,8*2</t>
  </si>
  <si>
    <t>"B0.05"3,2*2+4,64*2-(2+0,9)</t>
  </si>
  <si>
    <t>"B0.06"0,9*2+1,7*2-0,9</t>
  </si>
  <si>
    <t>"B0.07"2,5*2+2,4*2-0,9</t>
  </si>
  <si>
    <t>"B0.08"3,425*2+2,4*2-0,9</t>
  </si>
  <si>
    <t>"B0.09"2,4*2+0,28*2+4,126*2-0,7</t>
  </si>
  <si>
    <t>"B1.01" 2,5*2+3,5*2+0,35*2-0,9</t>
  </si>
  <si>
    <t>"B1.02" (13,75-0,395-0,375)*2+4,125*2+4,275+0,35*4+0,22*2-(1,25+1+0,8+1+1,1)</t>
  </si>
  <si>
    <t>"B1.06"1,5*2+6,5*2-(1*2+0,9*4+0,8+1,05*2)</t>
  </si>
  <si>
    <t>"B1.08"3,4*2+1,8*2-0,9</t>
  </si>
  <si>
    <t>"B1.09"3,4*2+1,3*2-0,9</t>
  </si>
  <si>
    <t>"B1.10" 1,1*2+2,18</t>
  </si>
  <si>
    <t>263</t>
  </si>
  <si>
    <t>771474133</t>
  </si>
  <si>
    <t>Montáž soklů z dlaždic keramických schodišťových stupňovitých lepených cementovým flexibilním lepidlem v přes 90 do 120 mm</t>
  </si>
  <si>
    <t>526</t>
  </si>
  <si>
    <t>Schody</t>
  </si>
  <si>
    <t>8*4*0,29</t>
  </si>
  <si>
    <t>9*4*0,15</t>
  </si>
  <si>
    <t>59761186</t>
  </si>
  <si>
    <t>sokl keramický mrazuvzdorný povrch hladký/lesklý tl do 10mm výšky přes 90 do 120mm</t>
  </si>
  <si>
    <t>528</t>
  </si>
  <si>
    <t>265</t>
  </si>
  <si>
    <t>771571810</t>
  </si>
  <si>
    <t>Demontáž podlah z dlaždic keramických kladených do malty</t>
  </si>
  <si>
    <t>530</t>
  </si>
  <si>
    <t>"1.PP" 27,1+12,5+10,08+6,9+3,38</t>
  </si>
  <si>
    <t>"1.NP" 2,13+8,18+2,19+1,12+5,16+1,68+12,15+8,24+5,94+4,42+7,54+36,31</t>
  </si>
  <si>
    <t>771574419</t>
  </si>
  <si>
    <t>Montáž podlah keramických hladkých lepených cementovým flexibilním lepidlem přes 22 do 25 ks/m2</t>
  </si>
  <si>
    <t>532</t>
  </si>
  <si>
    <t>"1.NP" 7,94+23,72+1,54+2,64+1,55+10+1,3+5,88+4,42+1,1*2,18+25,83</t>
  </si>
  <si>
    <t>267</t>
  </si>
  <si>
    <t>59761133</t>
  </si>
  <si>
    <t>dlažba keramická slinutá nemrazuvzdorná povrch hladký/matný tl do 10mm přes 22 do 25ks/m2</t>
  </si>
  <si>
    <t>534</t>
  </si>
  <si>
    <t>771591112</t>
  </si>
  <si>
    <t>Izolace pod dlažbu nátěrem nebo stěrkou ve dvou vrstvách</t>
  </si>
  <si>
    <t>536</t>
  </si>
  <si>
    <t>"B0.03" 3,55</t>
  </si>
  <si>
    <t>269</t>
  </si>
  <si>
    <t>771591115</t>
  </si>
  <si>
    <t>Podlahy spárování silikonem</t>
  </si>
  <si>
    <t>538</t>
  </si>
  <si>
    <t>771591241</t>
  </si>
  <si>
    <t>Izolace těsnícími pásy vnitřní kout</t>
  </si>
  <si>
    <t>540</t>
  </si>
  <si>
    <t>271</t>
  </si>
  <si>
    <t>771591264</t>
  </si>
  <si>
    <t>Izolace těsnícími pásy mezi podlahou a stěnou</t>
  </si>
  <si>
    <t>542</t>
  </si>
  <si>
    <t>"B0.03" (3,2+1,11)*2</t>
  </si>
  <si>
    <t>998771111</t>
  </si>
  <si>
    <t>Přesun hmot tonážní pro podlahy z dlaždic s omezením mechanizace v objektech v do 6 m</t>
  </si>
  <si>
    <t>544</t>
  </si>
  <si>
    <t>781</t>
  </si>
  <si>
    <t>Dokončovací práce - obklady</t>
  </si>
  <si>
    <t>273</t>
  </si>
  <si>
    <t>781121011</t>
  </si>
  <si>
    <t>Nátěr penetrační na stěnu</t>
  </si>
  <si>
    <t>546</t>
  </si>
  <si>
    <t>"B0.03" (3,2*2+1,11*2-0,8)*2-0,9*0,44+(0,25*2)*0,44+0,25*0,9</t>
  </si>
  <si>
    <t>"B0.10"((2,4+0,28)*2+2,625*2-0,9)*1,6+0,25*1</t>
  </si>
  <si>
    <t>"B0.05"2*1,6</t>
  </si>
  <si>
    <t>"B1.03" (1,1*2+1,55*2-0,8)*1,6</t>
  </si>
  <si>
    <t>"B1.04" (1,375*2+2,4*2-0,9)*1,6</t>
  </si>
  <si>
    <t>"B1.05" (1,375*2+1,2*2-0,8)*1,6</t>
  </si>
  <si>
    <t>"B1.07" (0,725*2+1,2*2-0,8)*1,6</t>
  </si>
  <si>
    <t>"B1.11"(4,775*2+6,475*2+0,4*2+1,75*2-1*2)*2-(1,2*0,92)*2+(0,95*4+1,2*2)*0,2+0,21*(1,2*2)</t>
  </si>
  <si>
    <t>781131112</t>
  </si>
  <si>
    <t>Izolace pod obklad nátěrem nebo stěrkou ve dvou vrstvách</t>
  </si>
  <si>
    <t>548</t>
  </si>
  <si>
    <t>"B0.03" (3,2*2+1,11*2-0,8)*2-0,9*0,44+(0,25*2)*0,44</t>
  </si>
  <si>
    <t>275</t>
  </si>
  <si>
    <t>781472219</t>
  </si>
  <si>
    <t>Montáž obkladů keramických hladkých lepených cementovým flexibilním lepidlem přes 22 do 25 ks/m2</t>
  </si>
  <si>
    <t>550</t>
  </si>
  <si>
    <t>59761704</t>
  </si>
  <si>
    <t>obklad keramický nemrazuvzdorný povrch hladký/lesklý tl do 10mm přes 22 do 25ks/m2</t>
  </si>
  <si>
    <t>552</t>
  </si>
  <si>
    <t>277</t>
  </si>
  <si>
    <t>781473810</t>
  </si>
  <si>
    <t>Demontáž obkladů z obkladaček keramických lepených</t>
  </si>
  <si>
    <t>554</t>
  </si>
  <si>
    <t>"B0.10"((2,4+0,28)*2+2,625*2-0,9)*1,5</t>
  </si>
  <si>
    <t>"B1.03,02,05" (0,9+1,4+0,8)*1,2+1,2*1,08</t>
  </si>
  <si>
    <t>"B1.11" (5*2+4,775*2+0,65*2+0,84*2-(1,11+1,35))*1,75</t>
  </si>
  <si>
    <t>-(1,75-1,08)*(1,2*4)+0,2*8*(1,75-1,08)</t>
  </si>
  <si>
    <t>781491021</t>
  </si>
  <si>
    <t>Montáž zrcadel plochy do 1 m2 lepených silikonovým tmelem na keramický obklad</t>
  </si>
  <si>
    <t>556</t>
  </si>
  <si>
    <t>0,4*0,8*3</t>
  </si>
  <si>
    <t>279</t>
  </si>
  <si>
    <t>63465124</t>
  </si>
  <si>
    <t>zrcadlo nemontované čiré tl 4mm max rozměr 3210x2250mm</t>
  </si>
  <si>
    <t>558</t>
  </si>
  <si>
    <t>781492211</t>
  </si>
  <si>
    <t>Montáž profilů rohových lepených flexibilním cementovým lepidlem</t>
  </si>
  <si>
    <t>560</t>
  </si>
  <si>
    <t>"B0.03" 1</t>
  </si>
  <si>
    <t>"B0.10"1,6*3+1</t>
  </si>
  <si>
    <t>"B0.05"0</t>
  </si>
  <si>
    <t>"B1.03" 0</t>
  </si>
  <si>
    <t>"B1.04" 1,6*2</t>
  </si>
  <si>
    <t>"B1.05" 0</t>
  </si>
  <si>
    <t>"B1.07" 0</t>
  </si>
  <si>
    <t>"B1.11" 2*5+0,92*4+1,2*2</t>
  </si>
  <si>
    <t>281</t>
  </si>
  <si>
    <t>28342005R</t>
  </si>
  <si>
    <t>lišta rohová z PVC 10mm</t>
  </si>
  <si>
    <t>562</t>
  </si>
  <si>
    <t>781492251</t>
  </si>
  <si>
    <t>Montáž profilů ukončovacích lepených flexibilním cementovým lepidlem</t>
  </si>
  <si>
    <t>564</t>
  </si>
  <si>
    <t>"B0.03" (3,2*2+1,11*2-0,8)+2*2+0,44*2</t>
  </si>
  <si>
    <t>"B0.10"((2,4+0,28)*2+2,625*2-0,9)+1,6*2</t>
  </si>
  <si>
    <t>"B0.05"2+2*1,6</t>
  </si>
  <si>
    <t>"B1.03" (1,1*2+1,55*2-0,8)+1,6*2</t>
  </si>
  <si>
    <t>"B1.04" (1,375*2+2,4*2-0,9)+1,6*2</t>
  </si>
  <si>
    <t>"B1.05" (1,375*2+1,2*2-0,8)+1,6*2</t>
  </si>
  <si>
    <t>"B1.07" (0,725*2+1,2*2-0,8)+1,6*2</t>
  </si>
  <si>
    <t>"B1.11"(4,775*2+6,475*2+0,4*2+1,75*2-1*2)+0,92*4+2*4+0,2*4</t>
  </si>
  <si>
    <t>283</t>
  </si>
  <si>
    <t>28342003</t>
  </si>
  <si>
    <t>lišta ukončovací z PVC 10mm</t>
  </si>
  <si>
    <t>566</t>
  </si>
  <si>
    <t>781495115</t>
  </si>
  <si>
    <t>Spárování vnitřních obkladů silikonem</t>
  </si>
  <si>
    <t>568</t>
  </si>
  <si>
    <t>"B0.03" (3,2*2+1,11*2)</t>
  </si>
  <si>
    <t>"B0.10"((2,4+0,28)*2+2,625*2)</t>
  </si>
  <si>
    <t>"B0.05"2</t>
  </si>
  <si>
    <t>"B1.03" (1,1*2+1,55*2)</t>
  </si>
  <si>
    <t>"B1.04" (1,375*2+2,4*2)</t>
  </si>
  <si>
    <t>"B1.05" (1,375*2+1,2*2)</t>
  </si>
  <si>
    <t>"B1.07" (0,725*2+1,2*2)</t>
  </si>
  <si>
    <t>"B1.11"(4,775*2+6,475*2+0,4*2+1,75*2)</t>
  </si>
  <si>
    <t>285</t>
  </si>
  <si>
    <t>998781111</t>
  </si>
  <si>
    <t>Přesun hmot tonážní pro obklady keramické s omezením mechanizace v objektech v do 6 m</t>
  </si>
  <si>
    <t>570</t>
  </si>
  <si>
    <t>783</t>
  </si>
  <si>
    <t>Dokončovací práce - nátěry</t>
  </si>
  <si>
    <t>783315101</t>
  </si>
  <si>
    <t>Mezinátěr jednonásobný syntetický standardní zámečnických konstrukcí</t>
  </si>
  <si>
    <t>572</t>
  </si>
  <si>
    <t>"zárubeň 600/1970" (3+1)*(0,6+1,97*2)*0,2</t>
  </si>
  <si>
    <t>"Zárubeň 700/1970" (5)*(0,7+1,97*2)*0,2</t>
  </si>
  <si>
    <t>"Zárubeň 800/1970"(9+1)*(0,8+1,97*2)*0,2</t>
  </si>
  <si>
    <t>"Zárubeň 900/1970"(3+1)*(0,9+1,97*2)*0,2</t>
  </si>
  <si>
    <t>"Zárubeň 1150/2150"1*(1,15+2,15*2)*0,2</t>
  </si>
  <si>
    <t>287</t>
  </si>
  <si>
    <t>783317101</t>
  </si>
  <si>
    <t>Krycí jednonásobný syntetický standardní nátěr zámečnických konstrukcí</t>
  </si>
  <si>
    <t>574</t>
  </si>
  <si>
    <t>784</t>
  </si>
  <si>
    <t>Dokončovací práce - malby a tapety</t>
  </si>
  <si>
    <t>784181101</t>
  </si>
  <si>
    <t>Základní akrylátová jednonásobná bezbarvá penetrace podkladu v místnostech v do 3,80 m</t>
  </si>
  <si>
    <t>576</t>
  </si>
  <si>
    <t>61,46+104,19</t>
  </si>
  <si>
    <t>140,302+32,979+310,876</t>
  </si>
  <si>
    <t>289</t>
  </si>
  <si>
    <t>784211111</t>
  </si>
  <si>
    <t>Dvojnásobné bílé malby ze směsí za mokra velmi dobře oděruvzdorných v místnostech v do 3,80 m</t>
  </si>
  <si>
    <t>578</t>
  </si>
  <si>
    <t>VRN</t>
  </si>
  <si>
    <t>Vedlejší rozpočtové náklady</t>
  </si>
  <si>
    <t>VRN9</t>
  </si>
  <si>
    <t>Ostatní náklady</t>
  </si>
  <si>
    <t>094103000</t>
  </si>
  <si>
    <t>Náklady na vyklizení objektu</t>
  </si>
  <si>
    <t>-1620799487</t>
  </si>
  <si>
    <t>Vyklizení nábytku a uskladěných věcí v 1.PP</t>
  </si>
  <si>
    <t>2+3,66+27,1+12,5+13,74+10,8+6,6+3,38+8,88+7</t>
  </si>
  <si>
    <t>Vyklizení nábytku a uskladěných věcí v 1.NP</t>
  </si>
  <si>
    <t>7,94+23,72+1,54+2,64+1,55+10+1,3+5,88+4,42+7,34+25,83</t>
  </si>
  <si>
    <t>293</t>
  </si>
  <si>
    <t>R094103100</t>
  </si>
  <si>
    <t>Zajištění a provedení všech prací a dodávek nezbytných k provedení díla, tj. prací a dodávek které nejsou přímo určeny rozsahem stavby, avšak jejich provedení je pro zhotovení stavby nezbytné (např. VRN/NUS vč. zařízení staveniště)</t>
  </si>
  <si>
    <t>1024</t>
  </si>
  <si>
    <t>337432809</t>
  </si>
  <si>
    <t>331</t>
  </si>
  <si>
    <t>R094103101</t>
  </si>
  <si>
    <t>VN - Vytýčení a ochrana stávajících inženýrských sítí - prověření existence stávajících podzemních i vzdušných vedení a zařízení, zajištění vytýčení a provedení opatření pro jejich zajištění, vyvěšení a ochranu po dobu výstavby</t>
  </si>
  <si>
    <t>-1525977174</t>
  </si>
  <si>
    <t>R094103104</t>
  </si>
  <si>
    <t>VN - Opatření pro zajištění bezpečnosti, ochrany zdraví a požární bezpečnosti</t>
  </si>
  <si>
    <t>810346748</t>
  </si>
  <si>
    <t>R094103150</t>
  </si>
  <si>
    <t xml:space="preserve">ON - Zpracování plánu bezpečnosti a ochrany zdraví při práci na staveništi dle § 15 zák. č. 309/2006 Sb. v platném znění. a určit osobu zodpovědnou ze bezpečnost a ochranu zdraví na staveništi. </t>
  </si>
  <si>
    <t>1707065363</t>
  </si>
  <si>
    <t>R094103106</t>
  </si>
  <si>
    <t xml:space="preserve">VN - Požárně bezpečnostní opatření  - dodávka a montáže materiálů a požárně bezpečnostních zařízení dle požárně bezpečnostního řešení stavby, které nejsou součástí výkazu výměr  (např. PHP, označení únikových cest)</t>
  </si>
  <si>
    <t>-9066960</t>
  </si>
  <si>
    <t>317</t>
  </si>
  <si>
    <t>R094103155</t>
  </si>
  <si>
    <t>ON - Pořízení kompletní dokladové části stavby dle podmínek smlouvy o dílo (zejména kontroly, zkoušky, revize, atesty, prohlášení atd. )</t>
  </si>
  <si>
    <t>39181655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</si>
</sst>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0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vertical="center"/>
    </xf>
    <xf numFmtId="4" fontId="8" fillId="0" borderId="20" xfId="0" applyNumberFormat="1" applyFont="1" applyBorder="1" applyAlignment="1" applyProtection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34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51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52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53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52</v>
      </c>
      <c r="AI60" s="42"/>
      <c r="AJ60" s="42"/>
      <c r="AK60" s="42"/>
      <c r="AL60" s="42"/>
      <c r="AM60" s="64" t="s">
        <v>53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54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55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52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53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52</v>
      </c>
      <c r="AI75" s="42"/>
      <c r="AJ75" s="42"/>
      <c r="AK75" s="42"/>
      <c r="AL75" s="42"/>
      <c r="AM75" s="64" t="s">
        <v>53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250324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MŠ Křesťanská - rekonstrukce kuchyně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Horažďovice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24. 3. 2025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Horažďovice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32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57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30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35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58</v>
      </c>
      <c r="D92" s="94"/>
      <c r="E92" s="94"/>
      <c r="F92" s="94"/>
      <c r="G92" s="94"/>
      <c r="H92" s="95"/>
      <c r="I92" s="96" t="s">
        <v>59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60</v>
      </c>
      <c r="AH92" s="94"/>
      <c r="AI92" s="94"/>
      <c r="AJ92" s="94"/>
      <c r="AK92" s="94"/>
      <c r="AL92" s="94"/>
      <c r="AM92" s="94"/>
      <c r="AN92" s="96" t="s">
        <v>61</v>
      </c>
      <c r="AO92" s="94"/>
      <c r="AP92" s="98"/>
      <c r="AQ92" s="99" t="s">
        <v>62</v>
      </c>
      <c r="AR92" s="44"/>
      <c r="AS92" s="100" t="s">
        <v>63</v>
      </c>
      <c r="AT92" s="101" t="s">
        <v>64</v>
      </c>
      <c r="AU92" s="101" t="s">
        <v>65</v>
      </c>
      <c r="AV92" s="101" t="s">
        <v>66</v>
      </c>
      <c r="AW92" s="101" t="s">
        <v>67</v>
      </c>
      <c r="AX92" s="101" t="s">
        <v>68</v>
      </c>
      <c r="AY92" s="101" t="s">
        <v>69</v>
      </c>
      <c r="AZ92" s="101" t="s">
        <v>70</v>
      </c>
      <c r="BA92" s="101" t="s">
        <v>71</v>
      </c>
      <c r="BB92" s="101" t="s">
        <v>72</v>
      </c>
      <c r="BC92" s="101" t="s">
        <v>73</v>
      </c>
      <c r="BD92" s="102" t="s">
        <v>74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75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ROUND(SUM(AG95:AG99),2)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ROUND(SUM(AS95:AS99),2)</f>
        <v>0</v>
      </c>
      <c r="AT94" s="114">
        <f>ROUND(SUM(AV94:AW94),2)</f>
        <v>0</v>
      </c>
      <c r="AU94" s="115">
        <f>ROUND(SUM(AU95:AU99),5)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ROUND(SUM(AZ95:AZ99),2)</f>
        <v>0</v>
      </c>
      <c r="BA94" s="114">
        <f>ROUND(SUM(BA95:BA99),2)</f>
        <v>0</v>
      </c>
      <c r="BB94" s="114">
        <f>ROUND(SUM(BB95:BB99),2)</f>
        <v>0</v>
      </c>
      <c r="BC94" s="114">
        <f>ROUND(SUM(BC95:BC99),2)</f>
        <v>0</v>
      </c>
      <c r="BD94" s="116">
        <f>ROUND(SUM(BD95:BD99),2)</f>
        <v>0</v>
      </c>
      <c r="BE94" s="6"/>
      <c r="BS94" s="117" t="s">
        <v>76</v>
      </c>
      <c r="BT94" s="117" t="s">
        <v>77</v>
      </c>
      <c r="BU94" s="118" t="s">
        <v>78</v>
      </c>
      <c r="BV94" s="117" t="s">
        <v>79</v>
      </c>
      <c r="BW94" s="117" t="s">
        <v>5</v>
      </c>
      <c r="BX94" s="117" t="s">
        <v>80</v>
      </c>
      <c r="CL94" s="117" t="s">
        <v>1</v>
      </c>
    </row>
    <row r="95" s="7" customFormat="1" ht="16.5" customHeight="1">
      <c r="A95" s="119" t="s">
        <v>81</v>
      </c>
      <c r="B95" s="120"/>
      <c r="C95" s="121"/>
      <c r="D95" s="122" t="s">
        <v>82</v>
      </c>
      <c r="E95" s="122"/>
      <c r="F95" s="122"/>
      <c r="G95" s="122"/>
      <c r="H95" s="122"/>
      <c r="I95" s="123"/>
      <c r="J95" s="122" t="s">
        <v>83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'04 - Elektroinstalace'!J30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84</v>
      </c>
      <c r="AR95" s="126"/>
      <c r="AS95" s="127">
        <v>0</v>
      </c>
      <c r="AT95" s="128">
        <f>ROUND(SUM(AV95:AW95),2)</f>
        <v>0</v>
      </c>
      <c r="AU95" s="129">
        <f>'04 - Elektroinstalace'!P126</f>
        <v>0</v>
      </c>
      <c r="AV95" s="128">
        <f>'04 - Elektroinstalace'!J33</f>
        <v>0</v>
      </c>
      <c r="AW95" s="128">
        <f>'04 - Elektroinstalace'!J34</f>
        <v>0</v>
      </c>
      <c r="AX95" s="128">
        <f>'04 - Elektroinstalace'!J35</f>
        <v>0</v>
      </c>
      <c r="AY95" s="128">
        <f>'04 - Elektroinstalace'!J36</f>
        <v>0</v>
      </c>
      <c r="AZ95" s="128">
        <f>'04 - Elektroinstalace'!F33</f>
        <v>0</v>
      </c>
      <c r="BA95" s="128">
        <f>'04 - Elektroinstalace'!F34</f>
        <v>0</v>
      </c>
      <c r="BB95" s="128">
        <f>'04 - Elektroinstalace'!F35</f>
        <v>0</v>
      </c>
      <c r="BC95" s="128">
        <f>'04 - Elektroinstalace'!F36</f>
        <v>0</v>
      </c>
      <c r="BD95" s="130">
        <f>'04 - Elektroinstalace'!F37</f>
        <v>0</v>
      </c>
      <c r="BE95" s="7"/>
      <c r="BT95" s="131" t="s">
        <v>85</v>
      </c>
      <c r="BV95" s="131" t="s">
        <v>79</v>
      </c>
      <c r="BW95" s="131" t="s">
        <v>86</v>
      </c>
      <c r="BX95" s="131" t="s">
        <v>5</v>
      </c>
      <c r="CL95" s="131" t="s">
        <v>1</v>
      </c>
      <c r="CM95" s="131" t="s">
        <v>87</v>
      </c>
    </row>
    <row r="96" s="7" customFormat="1" ht="16.5" customHeight="1">
      <c r="A96" s="119" t="s">
        <v>81</v>
      </c>
      <c r="B96" s="120"/>
      <c r="C96" s="121"/>
      <c r="D96" s="122" t="s">
        <v>88</v>
      </c>
      <c r="E96" s="122"/>
      <c r="F96" s="122"/>
      <c r="G96" s="122"/>
      <c r="H96" s="122"/>
      <c r="I96" s="123"/>
      <c r="J96" s="122" t="s">
        <v>89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Vodovod'!J30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84</v>
      </c>
      <c r="AR96" s="126"/>
      <c r="AS96" s="127">
        <v>0</v>
      </c>
      <c r="AT96" s="128">
        <f>ROUND(SUM(AV96:AW96),2)</f>
        <v>0</v>
      </c>
      <c r="AU96" s="129">
        <f>'02 - Vodovod'!P121</f>
        <v>0</v>
      </c>
      <c r="AV96" s="128">
        <f>'02 - Vodovod'!J33</f>
        <v>0</v>
      </c>
      <c r="AW96" s="128">
        <f>'02 - Vodovod'!J34</f>
        <v>0</v>
      </c>
      <c r="AX96" s="128">
        <f>'02 - Vodovod'!J35</f>
        <v>0</v>
      </c>
      <c r="AY96" s="128">
        <f>'02 - Vodovod'!J36</f>
        <v>0</v>
      </c>
      <c r="AZ96" s="128">
        <f>'02 - Vodovod'!F33</f>
        <v>0</v>
      </c>
      <c r="BA96" s="128">
        <f>'02 - Vodovod'!F34</f>
        <v>0</v>
      </c>
      <c r="BB96" s="128">
        <f>'02 - Vodovod'!F35</f>
        <v>0</v>
      </c>
      <c r="BC96" s="128">
        <f>'02 - Vodovod'!F36</f>
        <v>0</v>
      </c>
      <c r="BD96" s="130">
        <f>'02 - Vodovod'!F37</f>
        <v>0</v>
      </c>
      <c r="BE96" s="7"/>
      <c r="BT96" s="131" t="s">
        <v>85</v>
      </c>
      <c r="BV96" s="131" t="s">
        <v>79</v>
      </c>
      <c r="BW96" s="131" t="s">
        <v>90</v>
      </c>
      <c r="BX96" s="131" t="s">
        <v>5</v>
      </c>
      <c r="CL96" s="131" t="s">
        <v>1</v>
      </c>
      <c r="CM96" s="131" t="s">
        <v>87</v>
      </c>
    </row>
    <row r="97" s="7" customFormat="1" ht="16.5" customHeight="1">
      <c r="A97" s="119" t="s">
        <v>81</v>
      </c>
      <c r="B97" s="120"/>
      <c r="C97" s="121"/>
      <c r="D97" s="122" t="s">
        <v>91</v>
      </c>
      <c r="E97" s="122"/>
      <c r="F97" s="122"/>
      <c r="G97" s="122"/>
      <c r="H97" s="122"/>
      <c r="I97" s="123"/>
      <c r="J97" s="122" t="s">
        <v>92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'03 - Kanalizace'!J30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84</v>
      </c>
      <c r="AR97" s="126"/>
      <c r="AS97" s="127">
        <v>0</v>
      </c>
      <c r="AT97" s="128">
        <f>ROUND(SUM(AV97:AW97),2)</f>
        <v>0</v>
      </c>
      <c r="AU97" s="129">
        <f>'03 - Kanalizace'!P119</f>
        <v>0</v>
      </c>
      <c r="AV97" s="128">
        <f>'03 - Kanalizace'!J33</f>
        <v>0</v>
      </c>
      <c r="AW97" s="128">
        <f>'03 - Kanalizace'!J34</f>
        <v>0</v>
      </c>
      <c r="AX97" s="128">
        <f>'03 - Kanalizace'!J35</f>
        <v>0</v>
      </c>
      <c r="AY97" s="128">
        <f>'03 - Kanalizace'!J36</f>
        <v>0</v>
      </c>
      <c r="AZ97" s="128">
        <f>'03 - Kanalizace'!F33</f>
        <v>0</v>
      </c>
      <c r="BA97" s="128">
        <f>'03 - Kanalizace'!F34</f>
        <v>0</v>
      </c>
      <c r="BB97" s="128">
        <f>'03 - Kanalizace'!F35</f>
        <v>0</v>
      </c>
      <c r="BC97" s="128">
        <f>'03 - Kanalizace'!F36</f>
        <v>0</v>
      </c>
      <c r="BD97" s="130">
        <f>'03 - Kanalizace'!F37</f>
        <v>0</v>
      </c>
      <c r="BE97" s="7"/>
      <c r="BT97" s="131" t="s">
        <v>85</v>
      </c>
      <c r="BV97" s="131" t="s">
        <v>79</v>
      </c>
      <c r="BW97" s="131" t="s">
        <v>93</v>
      </c>
      <c r="BX97" s="131" t="s">
        <v>5</v>
      </c>
      <c r="CL97" s="131" t="s">
        <v>1</v>
      </c>
      <c r="CM97" s="131" t="s">
        <v>87</v>
      </c>
    </row>
    <row r="98" s="7" customFormat="1" ht="16.5" customHeight="1">
      <c r="A98" s="119" t="s">
        <v>81</v>
      </c>
      <c r="B98" s="120"/>
      <c r="C98" s="121"/>
      <c r="D98" s="122" t="s">
        <v>94</v>
      </c>
      <c r="E98" s="122"/>
      <c r="F98" s="122"/>
      <c r="G98" s="122"/>
      <c r="H98" s="122"/>
      <c r="I98" s="123"/>
      <c r="J98" s="122" t="s">
        <v>95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'05 - Vytápění'!J30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84</v>
      </c>
      <c r="AR98" s="126"/>
      <c r="AS98" s="127">
        <v>0</v>
      </c>
      <c r="AT98" s="128">
        <f>ROUND(SUM(AV98:AW98),2)</f>
        <v>0</v>
      </c>
      <c r="AU98" s="129">
        <f>'05 - Vytápění'!P119</f>
        <v>0</v>
      </c>
      <c r="AV98" s="128">
        <f>'05 - Vytápění'!J33</f>
        <v>0</v>
      </c>
      <c r="AW98" s="128">
        <f>'05 - Vytápění'!J34</f>
        <v>0</v>
      </c>
      <c r="AX98" s="128">
        <f>'05 - Vytápění'!J35</f>
        <v>0</v>
      </c>
      <c r="AY98" s="128">
        <f>'05 - Vytápění'!J36</f>
        <v>0</v>
      </c>
      <c r="AZ98" s="128">
        <f>'05 - Vytápění'!F33</f>
        <v>0</v>
      </c>
      <c r="BA98" s="128">
        <f>'05 - Vytápění'!F34</f>
        <v>0</v>
      </c>
      <c r="BB98" s="128">
        <f>'05 - Vytápění'!F35</f>
        <v>0</v>
      </c>
      <c r="BC98" s="128">
        <f>'05 - Vytápění'!F36</f>
        <v>0</v>
      </c>
      <c r="BD98" s="130">
        <f>'05 - Vytápění'!F37</f>
        <v>0</v>
      </c>
      <c r="BE98" s="7"/>
      <c r="BT98" s="131" t="s">
        <v>85</v>
      </c>
      <c r="BV98" s="131" t="s">
        <v>79</v>
      </c>
      <c r="BW98" s="131" t="s">
        <v>96</v>
      </c>
      <c r="BX98" s="131" t="s">
        <v>5</v>
      </c>
      <c r="CL98" s="131" t="s">
        <v>1</v>
      </c>
      <c r="CM98" s="131" t="s">
        <v>87</v>
      </c>
    </row>
    <row r="99" s="7" customFormat="1" ht="16.5" customHeight="1">
      <c r="A99" s="119" t="s">
        <v>81</v>
      </c>
      <c r="B99" s="120"/>
      <c r="C99" s="121"/>
      <c r="D99" s="122" t="s">
        <v>97</v>
      </c>
      <c r="E99" s="122"/>
      <c r="F99" s="122"/>
      <c r="G99" s="122"/>
      <c r="H99" s="122"/>
      <c r="I99" s="123"/>
      <c r="J99" s="122" t="s">
        <v>98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'01 - Stavební část'!J30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84</v>
      </c>
      <c r="AR99" s="126"/>
      <c r="AS99" s="132">
        <v>0</v>
      </c>
      <c r="AT99" s="133">
        <f>ROUND(SUM(AV99:AW99),2)</f>
        <v>0</v>
      </c>
      <c r="AU99" s="134">
        <f>'01 - Stavební část'!P142</f>
        <v>0</v>
      </c>
      <c r="AV99" s="133">
        <f>'01 - Stavební část'!J33</f>
        <v>0</v>
      </c>
      <c r="AW99" s="133">
        <f>'01 - Stavební část'!J34</f>
        <v>0</v>
      </c>
      <c r="AX99" s="133">
        <f>'01 - Stavební část'!J35</f>
        <v>0</v>
      </c>
      <c r="AY99" s="133">
        <f>'01 - Stavební část'!J36</f>
        <v>0</v>
      </c>
      <c r="AZ99" s="133">
        <f>'01 - Stavební část'!F33</f>
        <v>0</v>
      </c>
      <c r="BA99" s="133">
        <f>'01 - Stavební část'!F34</f>
        <v>0</v>
      </c>
      <c r="BB99" s="133">
        <f>'01 - Stavební část'!F35</f>
        <v>0</v>
      </c>
      <c r="BC99" s="133">
        <f>'01 - Stavební část'!F36</f>
        <v>0</v>
      </c>
      <c r="BD99" s="135">
        <f>'01 - Stavební část'!F37</f>
        <v>0</v>
      </c>
      <c r="BE99" s="7"/>
      <c r="BT99" s="131" t="s">
        <v>85</v>
      </c>
      <c r="BV99" s="131" t="s">
        <v>79</v>
      </c>
      <c r="BW99" s="131" t="s">
        <v>99</v>
      </c>
      <c r="BX99" s="131" t="s">
        <v>5</v>
      </c>
      <c r="CL99" s="131" t="s">
        <v>1</v>
      </c>
      <c r="CM99" s="131" t="s">
        <v>87</v>
      </c>
    </row>
    <row r="100" s="2" customFormat="1" ht="30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</sheetData>
  <sheetProtection sheet="1" formatColumns="0" formatRows="0" objects="1" scenarios="1" spinCount="100000" saltValue="4pQ52RZdtq0S1/2JFp8eVxSmVMBKCW5L8YqukS73aZQHOk1YKd9mj8a4CWkjDd87yNVWR6yJdWZsr1NeKuGQ+g==" hashValue="qsEuUmKlC/V5KnbwafGpgHt0UlUnX+h7oH7kMtOeS+bflUT4lOhsV6b0Smls4wEyWXWTo1Pga+2tLBuP1pcKRg==" algorithmName="SHA-512" password="CC35"/>
  <mergeCells count="58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4 - Elektroinstalace'!C2" display="/"/>
    <hyperlink ref="A96" location="'02 - Vodovod'!C2" display="/"/>
    <hyperlink ref="A97" location="'03 - Kanalizace'!C2" display="/"/>
    <hyperlink ref="A98" location="'05 - Vytápění'!C2" display="/"/>
    <hyperlink ref="A99" location="'01 - Stavební část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87</v>
      </c>
    </row>
    <row r="4" s="1" customFormat="1" ht="24.96" customHeight="1">
      <c r="B4" s="20"/>
      <c r="D4" s="138" t="s">
        <v>100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MŠ Křesťanská - rekonstrukce kuchyně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33</v>
      </c>
      <c r="G12" s="38"/>
      <c r="H12" s="38"/>
      <c r="I12" s="140" t="s">
        <v>22</v>
      </c>
      <c r="J12" s="144" t="str">
        <f>'Rekapitulace stavby'!AN8</f>
        <v>24. 3. 2025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>00255513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>město Horažďovice</v>
      </c>
      <c r="F15" s="38"/>
      <c r="G15" s="38"/>
      <c r="H15" s="38"/>
      <c r="I15" s="140" t="s">
        <v>28</v>
      </c>
      <c r="J15" s="143" t="str">
        <f>IF('Rekapitulace stavby'!AN11="","",'Rekapitulace stavby'!AN11)</f>
        <v>CZ00255513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28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35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37</v>
      </c>
      <c r="E30" s="38"/>
      <c r="F30" s="38"/>
      <c r="G30" s="38"/>
      <c r="H30" s="38"/>
      <c r="I30" s="38"/>
      <c r="J30" s="151">
        <f>ROUND(J126,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39</v>
      </c>
      <c r="G32" s="38"/>
      <c r="H32" s="38"/>
      <c r="I32" s="152" t="s">
        <v>38</v>
      </c>
      <c r="J32" s="15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41</v>
      </c>
      <c r="E33" s="140" t="s">
        <v>42</v>
      </c>
      <c r="F33" s="154">
        <f>ROUND((SUM(BE126:BE302)),  2)</f>
        <v>0</v>
      </c>
      <c r="G33" s="38"/>
      <c r="H33" s="38"/>
      <c r="I33" s="155">
        <v>0.20999999999999999</v>
      </c>
      <c r="J33" s="154">
        <f>ROUND(((SUM(BE126:BE302))*I33),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43</v>
      </c>
      <c r="F34" s="154">
        <f>ROUND((SUM(BF126:BF302)),  2)</f>
        <v>0</v>
      </c>
      <c r="G34" s="38"/>
      <c r="H34" s="38"/>
      <c r="I34" s="155">
        <v>0.12</v>
      </c>
      <c r="J34" s="154">
        <f>ROUND(((SUM(BF126:BF302))*I34),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44</v>
      </c>
      <c r="F35" s="154">
        <f>ROUND((SUM(BG126:BG302)),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45</v>
      </c>
      <c r="F36" s="154">
        <f>ROUND((SUM(BH126:BH302)),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46</v>
      </c>
      <c r="F37" s="154">
        <f>ROUND((SUM(BI126:BI302)),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47</v>
      </c>
      <c r="E39" s="158"/>
      <c r="F39" s="158"/>
      <c r="G39" s="159" t="s">
        <v>48</v>
      </c>
      <c r="H39" s="160" t="s">
        <v>49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50</v>
      </c>
      <c r="E50" s="164"/>
      <c r="F50" s="164"/>
      <c r="G50" s="163" t="s">
        <v>51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52</v>
      </c>
      <c r="E61" s="166"/>
      <c r="F61" s="167" t="s">
        <v>53</v>
      </c>
      <c r="G61" s="165" t="s">
        <v>52</v>
      </c>
      <c r="H61" s="166"/>
      <c r="I61" s="166"/>
      <c r="J61" s="168" t="s">
        <v>53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54</v>
      </c>
      <c r="E65" s="169"/>
      <c r="F65" s="169"/>
      <c r="G65" s="163" t="s">
        <v>55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52</v>
      </c>
      <c r="E76" s="166"/>
      <c r="F76" s="167" t="s">
        <v>53</v>
      </c>
      <c r="G76" s="165" t="s">
        <v>52</v>
      </c>
      <c r="H76" s="166"/>
      <c r="I76" s="166"/>
      <c r="J76" s="168" t="s">
        <v>53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103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74" t="str">
        <f>E7</f>
        <v>MŠ Křesťanská - rekonstrukce kuchyně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101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04 -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24. 3. 2025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Horažďovice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35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5" t="s">
        <v>104</v>
      </c>
      <c r="D94" s="176"/>
      <c r="E94" s="176"/>
      <c r="F94" s="176"/>
      <c r="G94" s="176"/>
      <c r="H94" s="176"/>
      <c r="I94" s="176"/>
      <c r="J94" s="177" t="s">
        <v>105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78" t="s">
        <v>106</v>
      </c>
      <c r="D96" s="40"/>
      <c r="E96" s="40"/>
      <c r="F96" s="40"/>
      <c r="G96" s="40"/>
      <c r="H96" s="40"/>
      <c r="I96" s="40"/>
      <c r="J96" s="110">
        <f>J126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107</v>
      </c>
    </row>
    <row r="97" hidden="1" s="9" customFormat="1" ht="24.96" customHeight="1">
      <c r="A97" s="9"/>
      <c r="B97" s="179"/>
      <c r="C97" s="180"/>
      <c r="D97" s="181" t="s">
        <v>108</v>
      </c>
      <c r="E97" s="182"/>
      <c r="F97" s="182"/>
      <c r="G97" s="182"/>
      <c r="H97" s="182"/>
      <c r="I97" s="182"/>
      <c r="J97" s="183">
        <f>J127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9" customFormat="1" ht="24.96" customHeight="1">
      <c r="A98" s="9"/>
      <c r="B98" s="179"/>
      <c r="C98" s="180"/>
      <c r="D98" s="181" t="s">
        <v>109</v>
      </c>
      <c r="E98" s="182"/>
      <c r="F98" s="182"/>
      <c r="G98" s="182"/>
      <c r="H98" s="182"/>
      <c r="I98" s="182"/>
      <c r="J98" s="183">
        <f>J142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hidden="1" s="9" customFormat="1" ht="24.96" customHeight="1">
      <c r="A99" s="9"/>
      <c r="B99" s="179"/>
      <c r="C99" s="180"/>
      <c r="D99" s="181" t="s">
        <v>110</v>
      </c>
      <c r="E99" s="182"/>
      <c r="F99" s="182"/>
      <c r="G99" s="182"/>
      <c r="H99" s="182"/>
      <c r="I99" s="182"/>
      <c r="J99" s="183">
        <f>J158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9" customFormat="1" ht="24.96" customHeight="1">
      <c r="A100" s="9"/>
      <c r="B100" s="179"/>
      <c r="C100" s="180"/>
      <c r="D100" s="181" t="s">
        <v>111</v>
      </c>
      <c r="E100" s="182"/>
      <c r="F100" s="182"/>
      <c r="G100" s="182"/>
      <c r="H100" s="182"/>
      <c r="I100" s="182"/>
      <c r="J100" s="183">
        <f>J189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9" customFormat="1" ht="24.96" customHeight="1">
      <c r="A101" s="9"/>
      <c r="B101" s="179"/>
      <c r="C101" s="180"/>
      <c r="D101" s="181" t="s">
        <v>112</v>
      </c>
      <c r="E101" s="182"/>
      <c r="F101" s="182"/>
      <c r="G101" s="182"/>
      <c r="H101" s="182"/>
      <c r="I101" s="182"/>
      <c r="J101" s="183">
        <f>J209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9" customFormat="1" ht="24.96" customHeight="1">
      <c r="A102" s="9"/>
      <c r="B102" s="179"/>
      <c r="C102" s="180"/>
      <c r="D102" s="181" t="s">
        <v>113</v>
      </c>
      <c r="E102" s="182"/>
      <c r="F102" s="182"/>
      <c r="G102" s="182"/>
      <c r="H102" s="182"/>
      <c r="I102" s="182"/>
      <c r="J102" s="183">
        <f>J219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9" customFormat="1" ht="24.96" customHeight="1">
      <c r="A103" s="9"/>
      <c r="B103" s="179"/>
      <c r="C103" s="180"/>
      <c r="D103" s="181" t="s">
        <v>114</v>
      </c>
      <c r="E103" s="182"/>
      <c r="F103" s="182"/>
      <c r="G103" s="182"/>
      <c r="H103" s="182"/>
      <c r="I103" s="182"/>
      <c r="J103" s="183">
        <f>J257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9" customFormat="1" ht="24.96" customHeight="1">
      <c r="A104" s="9"/>
      <c r="B104" s="179"/>
      <c r="C104" s="180"/>
      <c r="D104" s="181" t="s">
        <v>115</v>
      </c>
      <c r="E104" s="182"/>
      <c r="F104" s="182"/>
      <c r="G104" s="182"/>
      <c r="H104" s="182"/>
      <c r="I104" s="182"/>
      <c r="J104" s="183">
        <f>J260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9" customFormat="1" ht="24.96" customHeight="1">
      <c r="A105" s="9"/>
      <c r="B105" s="179"/>
      <c r="C105" s="180"/>
      <c r="D105" s="181" t="s">
        <v>116</v>
      </c>
      <c r="E105" s="182"/>
      <c r="F105" s="182"/>
      <c r="G105" s="182"/>
      <c r="H105" s="182"/>
      <c r="I105" s="182"/>
      <c r="J105" s="183">
        <f>J268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9" customFormat="1" ht="24.96" customHeight="1">
      <c r="A106" s="9"/>
      <c r="B106" s="179"/>
      <c r="C106" s="180"/>
      <c r="D106" s="181" t="s">
        <v>117</v>
      </c>
      <c r="E106" s="182"/>
      <c r="F106" s="182"/>
      <c r="G106" s="182"/>
      <c r="H106" s="182"/>
      <c r="I106" s="182"/>
      <c r="J106" s="183">
        <f>J297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hidden="1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hidden="1"/>
    <row r="110" hidden="1"/>
    <row r="111" hidden="1"/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118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16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174" t="str">
        <f>E7</f>
        <v>MŠ Křesťanská - rekonstrukce kuchyně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101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04 - Elektroinstalace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20</v>
      </c>
      <c r="D120" s="40"/>
      <c r="E120" s="40"/>
      <c r="F120" s="27" t="str">
        <f>F12</f>
        <v xml:space="preserve"> </v>
      </c>
      <c r="G120" s="40"/>
      <c r="H120" s="40"/>
      <c r="I120" s="32" t="s">
        <v>22</v>
      </c>
      <c r="J120" s="79" t="str">
        <f>IF(J12="","",J12)</f>
        <v>24. 3. 2025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24</v>
      </c>
      <c r="D122" s="40"/>
      <c r="E122" s="40"/>
      <c r="F122" s="27" t="str">
        <f>E15</f>
        <v>město Horažďovice</v>
      </c>
      <c r="G122" s="40"/>
      <c r="H122" s="40"/>
      <c r="I122" s="32" t="s">
        <v>32</v>
      </c>
      <c r="J122" s="36" t="str">
        <f>E21</f>
        <v xml:space="preserve"> 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30</v>
      </c>
      <c r="D123" s="40"/>
      <c r="E123" s="40"/>
      <c r="F123" s="27" t="str">
        <f>IF(E18="","",E18)</f>
        <v>Vyplň údaj</v>
      </c>
      <c r="G123" s="40"/>
      <c r="H123" s="40"/>
      <c r="I123" s="32" t="s">
        <v>35</v>
      </c>
      <c r="J123" s="36" t="str">
        <f>E24</f>
        <v xml:space="preserve"> 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0" customFormat="1" ht="29.28" customHeight="1">
      <c r="A125" s="185"/>
      <c r="B125" s="186"/>
      <c r="C125" s="187" t="s">
        <v>119</v>
      </c>
      <c r="D125" s="188" t="s">
        <v>62</v>
      </c>
      <c r="E125" s="188" t="s">
        <v>58</v>
      </c>
      <c r="F125" s="188" t="s">
        <v>59</v>
      </c>
      <c r="G125" s="188" t="s">
        <v>120</v>
      </c>
      <c r="H125" s="188" t="s">
        <v>121</v>
      </c>
      <c r="I125" s="188" t="s">
        <v>122</v>
      </c>
      <c r="J125" s="189" t="s">
        <v>105</v>
      </c>
      <c r="K125" s="190" t="s">
        <v>123</v>
      </c>
      <c r="L125" s="191"/>
      <c r="M125" s="100" t="s">
        <v>1</v>
      </c>
      <c r="N125" s="101" t="s">
        <v>41</v>
      </c>
      <c r="O125" s="101" t="s">
        <v>124</v>
      </c>
      <c r="P125" s="101" t="s">
        <v>125</v>
      </c>
      <c r="Q125" s="101" t="s">
        <v>126</v>
      </c>
      <c r="R125" s="101" t="s">
        <v>127</v>
      </c>
      <c r="S125" s="101" t="s">
        <v>128</v>
      </c>
      <c r="T125" s="102" t="s">
        <v>129</v>
      </c>
      <c r="U125" s="185"/>
      <c r="V125" s="185"/>
      <c r="W125" s="185"/>
      <c r="X125" s="185"/>
      <c r="Y125" s="185"/>
      <c r="Z125" s="185"/>
      <c r="AA125" s="185"/>
      <c r="AB125" s="185"/>
      <c r="AC125" s="185"/>
      <c r="AD125" s="185"/>
      <c r="AE125" s="185"/>
    </row>
    <row r="126" s="2" customFormat="1" ht="22.8" customHeight="1">
      <c r="A126" s="38"/>
      <c r="B126" s="39"/>
      <c r="C126" s="107" t="s">
        <v>130</v>
      </c>
      <c r="D126" s="40"/>
      <c r="E126" s="40"/>
      <c r="F126" s="40"/>
      <c r="G126" s="40"/>
      <c r="H126" s="40"/>
      <c r="I126" s="40"/>
      <c r="J126" s="192">
        <f>BK126</f>
        <v>0</v>
      </c>
      <c r="K126" s="40"/>
      <c r="L126" s="44"/>
      <c r="M126" s="103"/>
      <c r="N126" s="193"/>
      <c r="O126" s="104"/>
      <c r="P126" s="194">
        <f>P127+P142+P158+P189+P209+P219+P257+P260+P268+P297</f>
        <v>0</v>
      </c>
      <c r="Q126" s="104"/>
      <c r="R126" s="194">
        <f>R127+R142+R158+R189+R209+R219+R257+R260+R268+R297</f>
        <v>0</v>
      </c>
      <c r="S126" s="104"/>
      <c r="T126" s="195">
        <f>T127+T142+T158+T189+T209+T219+T257+T260+T268+T297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76</v>
      </c>
      <c r="AU126" s="17" t="s">
        <v>107</v>
      </c>
      <c r="BK126" s="196">
        <f>BK127+BK142+BK158+BK189+BK209+BK219+BK257+BK260+BK268+BK297</f>
        <v>0</v>
      </c>
    </row>
    <row r="127" s="11" customFormat="1" ht="25.92" customHeight="1">
      <c r="A127" s="11"/>
      <c r="B127" s="197"/>
      <c r="C127" s="198"/>
      <c r="D127" s="199" t="s">
        <v>76</v>
      </c>
      <c r="E127" s="200" t="s">
        <v>131</v>
      </c>
      <c r="F127" s="200" t="s">
        <v>132</v>
      </c>
      <c r="G127" s="198"/>
      <c r="H127" s="198"/>
      <c r="I127" s="201"/>
      <c r="J127" s="202">
        <f>BK127</f>
        <v>0</v>
      </c>
      <c r="K127" s="198"/>
      <c r="L127" s="203"/>
      <c r="M127" s="204"/>
      <c r="N127" s="205"/>
      <c r="O127" s="205"/>
      <c r="P127" s="206">
        <f>SUM(P128:P141)</f>
        <v>0</v>
      </c>
      <c r="Q127" s="205"/>
      <c r="R127" s="206">
        <f>SUM(R128:R141)</f>
        <v>0</v>
      </c>
      <c r="S127" s="205"/>
      <c r="T127" s="207">
        <f>SUM(T128:T141)</f>
        <v>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208" t="s">
        <v>85</v>
      </c>
      <c r="AT127" s="209" t="s">
        <v>76</v>
      </c>
      <c r="AU127" s="209" t="s">
        <v>77</v>
      </c>
      <c r="AY127" s="208" t="s">
        <v>133</v>
      </c>
      <c r="BK127" s="210">
        <f>SUM(BK128:BK141)</f>
        <v>0</v>
      </c>
    </row>
    <row r="128" s="2" customFormat="1" ht="37.8" customHeight="1">
      <c r="A128" s="38"/>
      <c r="B128" s="39"/>
      <c r="C128" s="211" t="s">
        <v>85</v>
      </c>
      <c r="D128" s="211" t="s">
        <v>134</v>
      </c>
      <c r="E128" s="212" t="s">
        <v>135</v>
      </c>
      <c r="F128" s="213" t="s">
        <v>136</v>
      </c>
      <c r="G128" s="214" t="s">
        <v>137</v>
      </c>
      <c r="H128" s="215">
        <v>9</v>
      </c>
      <c r="I128" s="216"/>
      <c r="J128" s="217">
        <f>ROUND(I128*H128,2)</f>
        <v>0</v>
      </c>
      <c r="K128" s="218"/>
      <c r="L128" s="44"/>
      <c r="M128" s="219" t="s">
        <v>1</v>
      </c>
      <c r="N128" s="220" t="s">
        <v>42</v>
      </c>
      <c r="O128" s="91"/>
      <c r="P128" s="221">
        <f>O128*H128</f>
        <v>0</v>
      </c>
      <c r="Q128" s="221">
        <v>0</v>
      </c>
      <c r="R128" s="221">
        <f>Q128*H128</f>
        <v>0</v>
      </c>
      <c r="S128" s="221">
        <v>0</v>
      </c>
      <c r="T128" s="22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3" t="s">
        <v>138</v>
      </c>
      <c r="AT128" s="223" t="s">
        <v>134</v>
      </c>
      <c r="AU128" s="223" t="s">
        <v>85</v>
      </c>
      <c r="AY128" s="17" t="s">
        <v>133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85</v>
      </c>
      <c r="BK128" s="224">
        <f>ROUND(I128*H128,2)</f>
        <v>0</v>
      </c>
      <c r="BL128" s="17" t="s">
        <v>138</v>
      </c>
      <c r="BM128" s="223" t="s">
        <v>87</v>
      </c>
    </row>
    <row r="129" s="2" customFormat="1" ht="37.8" customHeight="1">
      <c r="A129" s="38"/>
      <c r="B129" s="39"/>
      <c r="C129" s="211" t="s">
        <v>87</v>
      </c>
      <c r="D129" s="211" t="s">
        <v>134</v>
      </c>
      <c r="E129" s="212" t="s">
        <v>139</v>
      </c>
      <c r="F129" s="213" t="s">
        <v>140</v>
      </c>
      <c r="G129" s="214" t="s">
        <v>137</v>
      </c>
      <c r="H129" s="215">
        <v>5</v>
      </c>
      <c r="I129" s="216"/>
      <c r="J129" s="217">
        <f>ROUND(I129*H129,2)</f>
        <v>0</v>
      </c>
      <c r="K129" s="218"/>
      <c r="L129" s="44"/>
      <c r="M129" s="219" t="s">
        <v>1</v>
      </c>
      <c r="N129" s="220" t="s">
        <v>42</v>
      </c>
      <c r="O129" s="91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3" t="s">
        <v>138</v>
      </c>
      <c r="AT129" s="223" t="s">
        <v>134</v>
      </c>
      <c r="AU129" s="223" t="s">
        <v>85</v>
      </c>
      <c r="AY129" s="17" t="s">
        <v>133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85</v>
      </c>
      <c r="BK129" s="224">
        <f>ROUND(I129*H129,2)</f>
        <v>0</v>
      </c>
      <c r="BL129" s="17" t="s">
        <v>138</v>
      </c>
      <c r="BM129" s="223" t="s">
        <v>138</v>
      </c>
    </row>
    <row r="130" s="2" customFormat="1" ht="37.8" customHeight="1">
      <c r="A130" s="38"/>
      <c r="B130" s="39"/>
      <c r="C130" s="211" t="s">
        <v>141</v>
      </c>
      <c r="D130" s="211" t="s">
        <v>134</v>
      </c>
      <c r="E130" s="212" t="s">
        <v>142</v>
      </c>
      <c r="F130" s="213" t="s">
        <v>143</v>
      </c>
      <c r="G130" s="214" t="s">
        <v>137</v>
      </c>
      <c r="H130" s="215">
        <v>4</v>
      </c>
      <c r="I130" s="216"/>
      <c r="J130" s="217">
        <f>ROUND(I130*H130,2)</f>
        <v>0</v>
      </c>
      <c r="K130" s="218"/>
      <c r="L130" s="44"/>
      <c r="M130" s="219" t="s">
        <v>1</v>
      </c>
      <c r="N130" s="220" t="s">
        <v>42</v>
      </c>
      <c r="O130" s="91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138</v>
      </c>
      <c r="AT130" s="223" t="s">
        <v>134</v>
      </c>
      <c r="AU130" s="223" t="s">
        <v>85</v>
      </c>
      <c r="AY130" s="17" t="s">
        <v>133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85</v>
      </c>
      <c r="BK130" s="224">
        <f>ROUND(I130*H130,2)</f>
        <v>0</v>
      </c>
      <c r="BL130" s="17" t="s">
        <v>138</v>
      </c>
      <c r="BM130" s="223" t="s">
        <v>144</v>
      </c>
    </row>
    <row r="131" s="2" customFormat="1" ht="37.8" customHeight="1">
      <c r="A131" s="38"/>
      <c r="B131" s="39"/>
      <c r="C131" s="211" t="s">
        <v>138</v>
      </c>
      <c r="D131" s="211" t="s">
        <v>134</v>
      </c>
      <c r="E131" s="212" t="s">
        <v>145</v>
      </c>
      <c r="F131" s="213" t="s">
        <v>146</v>
      </c>
      <c r="G131" s="214" t="s">
        <v>137</v>
      </c>
      <c r="H131" s="215">
        <v>2</v>
      </c>
      <c r="I131" s="216"/>
      <c r="J131" s="217">
        <f>ROUND(I131*H131,2)</f>
        <v>0</v>
      </c>
      <c r="K131" s="218"/>
      <c r="L131" s="44"/>
      <c r="M131" s="219" t="s">
        <v>1</v>
      </c>
      <c r="N131" s="220" t="s">
        <v>42</v>
      </c>
      <c r="O131" s="91"/>
      <c r="P131" s="221">
        <f>O131*H131</f>
        <v>0</v>
      </c>
      <c r="Q131" s="221">
        <v>0</v>
      </c>
      <c r="R131" s="221">
        <f>Q131*H131</f>
        <v>0</v>
      </c>
      <c r="S131" s="221">
        <v>0</v>
      </c>
      <c r="T131" s="22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3" t="s">
        <v>138</v>
      </c>
      <c r="AT131" s="223" t="s">
        <v>134</v>
      </c>
      <c r="AU131" s="223" t="s">
        <v>85</v>
      </c>
      <c r="AY131" s="17" t="s">
        <v>133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85</v>
      </c>
      <c r="BK131" s="224">
        <f>ROUND(I131*H131,2)</f>
        <v>0</v>
      </c>
      <c r="BL131" s="17" t="s">
        <v>138</v>
      </c>
      <c r="BM131" s="223" t="s">
        <v>147</v>
      </c>
    </row>
    <row r="132" s="2" customFormat="1" ht="16.5" customHeight="1">
      <c r="A132" s="38"/>
      <c r="B132" s="39"/>
      <c r="C132" s="211" t="s">
        <v>148</v>
      </c>
      <c r="D132" s="211" t="s">
        <v>134</v>
      </c>
      <c r="E132" s="212" t="s">
        <v>149</v>
      </c>
      <c r="F132" s="213" t="s">
        <v>150</v>
      </c>
      <c r="G132" s="214" t="s">
        <v>151</v>
      </c>
      <c r="H132" s="215">
        <v>2</v>
      </c>
      <c r="I132" s="216"/>
      <c r="J132" s="217">
        <f>ROUND(I132*H132,2)</f>
        <v>0</v>
      </c>
      <c r="K132" s="218"/>
      <c r="L132" s="44"/>
      <c r="M132" s="219" t="s">
        <v>1</v>
      </c>
      <c r="N132" s="220" t="s">
        <v>42</v>
      </c>
      <c r="O132" s="91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138</v>
      </c>
      <c r="AT132" s="223" t="s">
        <v>134</v>
      </c>
      <c r="AU132" s="223" t="s">
        <v>85</v>
      </c>
      <c r="AY132" s="17" t="s">
        <v>133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85</v>
      </c>
      <c r="BK132" s="224">
        <f>ROUND(I132*H132,2)</f>
        <v>0</v>
      </c>
      <c r="BL132" s="17" t="s">
        <v>138</v>
      </c>
      <c r="BM132" s="223" t="s">
        <v>152</v>
      </c>
    </row>
    <row r="133" s="2" customFormat="1" ht="33" customHeight="1">
      <c r="A133" s="38"/>
      <c r="B133" s="39"/>
      <c r="C133" s="211" t="s">
        <v>144</v>
      </c>
      <c r="D133" s="211" t="s">
        <v>134</v>
      </c>
      <c r="E133" s="212" t="s">
        <v>153</v>
      </c>
      <c r="F133" s="213" t="s">
        <v>154</v>
      </c>
      <c r="G133" s="214" t="s">
        <v>137</v>
      </c>
      <c r="H133" s="215">
        <v>16</v>
      </c>
      <c r="I133" s="216"/>
      <c r="J133" s="217">
        <f>ROUND(I133*H133,2)</f>
        <v>0</v>
      </c>
      <c r="K133" s="218"/>
      <c r="L133" s="44"/>
      <c r="M133" s="219" t="s">
        <v>1</v>
      </c>
      <c r="N133" s="220" t="s">
        <v>42</v>
      </c>
      <c r="O133" s="91"/>
      <c r="P133" s="221">
        <f>O133*H133</f>
        <v>0</v>
      </c>
      <c r="Q133" s="221">
        <v>0</v>
      </c>
      <c r="R133" s="221">
        <f>Q133*H133</f>
        <v>0</v>
      </c>
      <c r="S133" s="221">
        <v>0</v>
      </c>
      <c r="T133" s="22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3" t="s">
        <v>138</v>
      </c>
      <c r="AT133" s="223" t="s">
        <v>134</v>
      </c>
      <c r="AU133" s="223" t="s">
        <v>85</v>
      </c>
      <c r="AY133" s="17" t="s">
        <v>133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85</v>
      </c>
      <c r="BK133" s="224">
        <f>ROUND(I133*H133,2)</f>
        <v>0</v>
      </c>
      <c r="BL133" s="17" t="s">
        <v>138</v>
      </c>
      <c r="BM133" s="223" t="s">
        <v>8</v>
      </c>
    </row>
    <row r="134" s="2" customFormat="1" ht="37.8" customHeight="1">
      <c r="A134" s="38"/>
      <c r="B134" s="39"/>
      <c r="C134" s="211" t="s">
        <v>155</v>
      </c>
      <c r="D134" s="211" t="s">
        <v>134</v>
      </c>
      <c r="E134" s="212" t="s">
        <v>156</v>
      </c>
      <c r="F134" s="213" t="s">
        <v>157</v>
      </c>
      <c r="G134" s="214" t="s">
        <v>137</v>
      </c>
      <c r="H134" s="215">
        <v>4</v>
      </c>
      <c r="I134" s="216"/>
      <c r="J134" s="217">
        <f>ROUND(I134*H134,2)</f>
        <v>0</v>
      </c>
      <c r="K134" s="218"/>
      <c r="L134" s="44"/>
      <c r="M134" s="219" t="s">
        <v>1</v>
      </c>
      <c r="N134" s="220" t="s">
        <v>42</v>
      </c>
      <c r="O134" s="91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3" t="s">
        <v>138</v>
      </c>
      <c r="AT134" s="223" t="s">
        <v>134</v>
      </c>
      <c r="AU134" s="223" t="s">
        <v>85</v>
      </c>
      <c r="AY134" s="17" t="s">
        <v>133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85</v>
      </c>
      <c r="BK134" s="224">
        <f>ROUND(I134*H134,2)</f>
        <v>0</v>
      </c>
      <c r="BL134" s="17" t="s">
        <v>138</v>
      </c>
      <c r="BM134" s="223" t="s">
        <v>158</v>
      </c>
    </row>
    <row r="135" s="2" customFormat="1" ht="37.8" customHeight="1">
      <c r="A135" s="38"/>
      <c r="B135" s="39"/>
      <c r="C135" s="211" t="s">
        <v>147</v>
      </c>
      <c r="D135" s="211" t="s">
        <v>134</v>
      </c>
      <c r="E135" s="212" t="s">
        <v>159</v>
      </c>
      <c r="F135" s="213" t="s">
        <v>160</v>
      </c>
      <c r="G135" s="214" t="s">
        <v>137</v>
      </c>
      <c r="H135" s="215">
        <v>6</v>
      </c>
      <c r="I135" s="216"/>
      <c r="J135" s="217">
        <f>ROUND(I135*H135,2)</f>
        <v>0</v>
      </c>
      <c r="K135" s="218"/>
      <c r="L135" s="44"/>
      <c r="M135" s="219" t="s">
        <v>1</v>
      </c>
      <c r="N135" s="220" t="s">
        <v>42</v>
      </c>
      <c r="O135" s="91"/>
      <c r="P135" s="221">
        <f>O135*H135</f>
        <v>0</v>
      </c>
      <c r="Q135" s="221">
        <v>0</v>
      </c>
      <c r="R135" s="221">
        <f>Q135*H135</f>
        <v>0</v>
      </c>
      <c r="S135" s="221">
        <v>0</v>
      </c>
      <c r="T135" s="22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3" t="s">
        <v>138</v>
      </c>
      <c r="AT135" s="223" t="s">
        <v>134</v>
      </c>
      <c r="AU135" s="223" t="s">
        <v>85</v>
      </c>
      <c r="AY135" s="17" t="s">
        <v>133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85</v>
      </c>
      <c r="BK135" s="224">
        <f>ROUND(I135*H135,2)</f>
        <v>0</v>
      </c>
      <c r="BL135" s="17" t="s">
        <v>138</v>
      </c>
      <c r="BM135" s="223" t="s">
        <v>161</v>
      </c>
    </row>
    <row r="136" s="2" customFormat="1" ht="37.8" customHeight="1">
      <c r="A136" s="38"/>
      <c r="B136" s="39"/>
      <c r="C136" s="211" t="s">
        <v>162</v>
      </c>
      <c r="D136" s="211" t="s">
        <v>134</v>
      </c>
      <c r="E136" s="212" t="s">
        <v>163</v>
      </c>
      <c r="F136" s="213" t="s">
        <v>164</v>
      </c>
      <c r="G136" s="214" t="s">
        <v>137</v>
      </c>
      <c r="H136" s="215">
        <v>2</v>
      </c>
      <c r="I136" s="216"/>
      <c r="J136" s="217">
        <f>ROUND(I136*H136,2)</f>
        <v>0</v>
      </c>
      <c r="K136" s="218"/>
      <c r="L136" s="44"/>
      <c r="M136" s="219" t="s">
        <v>1</v>
      </c>
      <c r="N136" s="220" t="s">
        <v>42</v>
      </c>
      <c r="O136" s="91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3" t="s">
        <v>138</v>
      </c>
      <c r="AT136" s="223" t="s">
        <v>134</v>
      </c>
      <c r="AU136" s="223" t="s">
        <v>85</v>
      </c>
      <c r="AY136" s="17" t="s">
        <v>133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85</v>
      </c>
      <c r="BK136" s="224">
        <f>ROUND(I136*H136,2)</f>
        <v>0</v>
      </c>
      <c r="BL136" s="17" t="s">
        <v>138</v>
      </c>
      <c r="BM136" s="223" t="s">
        <v>165</v>
      </c>
    </row>
    <row r="137" s="2" customFormat="1" ht="37.8" customHeight="1">
      <c r="A137" s="38"/>
      <c r="B137" s="39"/>
      <c r="C137" s="211" t="s">
        <v>152</v>
      </c>
      <c r="D137" s="211" t="s">
        <v>134</v>
      </c>
      <c r="E137" s="212" t="s">
        <v>166</v>
      </c>
      <c r="F137" s="213" t="s">
        <v>167</v>
      </c>
      <c r="G137" s="214" t="s">
        <v>137</v>
      </c>
      <c r="H137" s="215">
        <v>1</v>
      </c>
      <c r="I137" s="216"/>
      <c r="J137" s="217">
        <f>ROUND(I137*H137,2)</f>
        <v>0</v>
      </c>
      <c r="K137" s="218"/>
      <c r="L137" s="44"/>
      <c r="M137" s="219" t="s">
        <v>1</v>
      </c>
      <c r="N137" s="220" t="s">
        <v>42</v>
      </c>
      <c r="O137" s="91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3" t="s">
        <v>138</v>
      </c>
      <c r="AT137" s="223" t="s">
        <v>134</v>
      </c>
      <c r="AU137" s="223" t="s">
        <v>85</v>
      </c>
      <c r="AY137" s="17" t="s">
        <v>133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85</v>
      </c>
      <c r="BK137" s="224">
        <f>ROUND(I137*H137,2)</f>
        <v>0</v>
      </c>
      <c r="BL137" s="17" t="s">
        <v>138</v>
      </c>
      <c r="BM137" s="223" t="s">
        <v>168</v>
      </c>
    </row>
    <row r="138" s="2" customFormat="1" ht="37.8" customHeight="1">
      <c r="A138" s="38"/>
      <c r="B138" s="39"/>
      <c r="C138" s="211" t="s">
        <v>169</v>
      </c>
      <c r="D138" s="211" t="s">
        <v>134</v>
      </c>
      <c r="E138" s="212" t="s">
        <v>170</v>
      </c>
      <c r="F138" s="213" t="s">
        <v>171</v>
      </c>
      <c r="G138" s="214" t="s">
        <v>137</v>
      </c>
      <c r="H138" s="215">
        <v>10</v>
      </c>
      <c r="I138" s="216"/>
      <c r="J138" s="217">
        <f>ROUND(I138*H138,2)</f>
        <v>0</v>
      </c>
      <c r="K138" s="218"/>
      <c r="L138" s="44"/>
      <c r="M138" s="219" t="s">
        <v>1</v>
      </c>
      <c r="N138" s="220" t="s">
        <v>42</v>
      </c>
      <c r="O138" s="91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3" t="s">
        <v>138</v>
      </c>
      <c r="AT138" s="223" t="s">
        <v>134</v>
      </c>
      <c r="AU138" s="223" t="s">
        <v>85</v>
      </c>
      <c r="AY138" s="17" t="s">
        <v>133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85</v>
      </c>
      <c r="BK138" s="224">
        <f>ROUND(I138*H138,2)</f>
        <v>0</v>
      </c>
      <c r="BL138" s="17" t="s">
        <v>138</v>
      </c>
      <c r="BM138" s="223" t="s">
        <v>172</v>
      </c>
    </row>
    <row r="139" s="2" customFormat="1" ht="37.8" customHeight="1">
      <c r="A139" s="38"/>
      <c r="B139" s="39"/>
      <c r="C139" s="211" t="s">
        <v>8</v>
      </c>
      <c r="D139" s="211" t="s">
        <v>134</v>
      </c>
      <c r="E139" s="212" t="s">
        <v>173</v>
      </c>
      <c r="F139" s="213" t="s">
        <v>174</v>
      </c>
      <c r="G139" s="214" t="s">
        <v>137</v>
      </c>
      <c r="H139" s="215">
        <v>1</v>
      </c>
      <c r="I139" s="216"/>
      <c r="J139" s="217">
        <f>ROUND(I139*H139,2)</f>
        <v>0</v>
      </c>
      <c r="K139" s="218"/>
      <c r="L139" s="44"/>
      <c r="M139" s="219" t="s">
        <v>1</v>
      </c>
      <c r="N139" s="220" t="s">
        <v>42</v>
      </c>
      <c r="O139" s="91"/>
      <c r="P139" s="221">
        <f>O139*H139</f>
        <v>0</v>
      </c>
      <c r="Q139" s="221">
        <v>0</v>
      </c>
      <c r="R139" s="221">
        <f>Q139*H139</f>
        <v>0</v>
      </c>
      <c r="S139" s="221">
        <v>0</v>
      </c>
      <c r="T139" s="22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3" t="s">
        <v>138</v>
      </c>
      <c r="AT139" s="223" t="s">
        <v>134</v>
      </c>
      <c r="AU139" s="223" t="s">
        <v>85</v>
      </c>
      <c r="AY139" s="17" t="s">
        <v>133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85</v>
      </c>
      <c r="BK139" s="224">
        <f>ROUND(I139*H139,2)</f>
        <v>0</v>
      </c>
      <c r="BL139" s="17" t="s">
        <v>138</v>
      </c>
      <c r="BM139" s="223" t="s">
        <v>175</v>
      </c>
    </row>
    <row r="140" s="2" customFormat="1" ht="16.5" customHeight="1">
      <c r="A140" s="38"/>
      <c r="B140" s="39"/>
      <c r="C140" s="211" t="s">
        <v>176</v>
      </c>
      <c r="D140" s="211" t="s">
        <v>134</v>
      </c>
      <c r="E140" s="212" t="s">
        <v>177</v>
      </c>
      <c r="F140" s="213" t="s">
        <v>178</v>
      </c>
      <c r="G140" s="214" t="s">
        <v>151</v>
      </c>
      <c r="H140" s="215">
        <v>1</v>
      </c>
      <c r="I140" s="216"/>
      <c r="J140" s="217">
        <f>ROUND(I140*H140,2)</f>
        <v>0</v>
      </c>
      <c r="K140" s="218"/>
      <c r="L140" s="44"/>
      <c r="M140" s="219" t="s">
        <v>1</v>
      </c>
      <c r="N140" s="220" t="s">
        <v>42</v>
      </c>
      <c r="O140" s="91"/>
      <c r="P140" s="221">
        <f>O140*H140</f>
        <v>0</v>
      </c>
      <c r="Q140" s="221">
        <v>0</v>
      </c>
      <c r="R140" s="221">
        <f>Q140*H140</f>
        <v>0</v>
      </c>
      <c r="S140" s="221">
        <v>0</v>
      </c>
      <c r="T140" s="22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3" t="s">
        <v>138</v>
      </c>
      <c r="AT140" s="223" t="s">
        <v>134</v>
      </c>
      <c r="AU140" s="223" t="s">
        <v>85</v>
      </c>
      <c r="AY140" s="17" t="s">
        <v>133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85</v>
      </c>
      <c r="BK140" s="224">
        <f>ROUND(I140*H140,2)</f>
        <v>0</v>
      </c>
      <c r="BL140" s="17" t="s">
        <v>138</v>
      </c>
      <c r="BM140" s="223" t="s">
        <v>179</v>
      </c>
    </row>
    <row r="141" s="2" customFormat="1" ht="16.5" customHeight="1">
      <c r="A141" s="38"/>
      <c r="B141" s="39"/>
      <c r="C141" s="211" t="s">
        <v>158</v>
      </c>
      <c r="D141" s="211" t="s">
        <v>134</v>
      </c>
      <c r="E141" s="212" t="s">
        <v>180</v>
      </c>
      <c r="F141" s="213" t="s">
        <v>181</v>
      </c>
      <c r="G141" s="214" t="s">
        <v>137</v>
      </c>
      <c r="H141" s="215">
        <v>60</v>
      </c>
      <c r="I141" s="216"/>
      <c r="J141" s="217">
        <f>ROUND(I141*H141,2)</f>
        <v>0</v>
      </c>
      <c r="K141" s="218"/>
      <c r="L141" s="44"/>
      <c r="M141" s="219" t="s">
        <v>1</v>
      </c>
      <c r="N141" s="220" t="s">
        <v>42</v>
      </c>
      <c r="O141" s="91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138</v>
      </c>
      <c r="AT141" s="223" t="s">
        <v>134</v>
      </c>
      <c r="AU141" s="223" t="s">
        <v>85</v>
      </c>
      <c r="AY141" s="17" t="s">
        <v>133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85</v>
      </c>
      <c r="BK141" s="224">
        <f>ROUND(I141*H141,2)</f>
        <v>0</v>
      </c>
      <c r="BL141" s="17" t="s">
        <v>138</v>
      </c>
      <c r="BM141" s="223" t="s">
        <v>182</v>
      </c>
    </row>
    <row r="142" s="11" customFormat="1" ht="25.92" customHeight="1">
      <c r="A142" s="11"/>
      <c r="B142" s="197"/>
      <c r="C142" s="198"/>
      <c r="D142" s="199" t="s">
        <v>76</v>
      </c>
      <c r="E142" s="200" t="s">
        <v>183</v>
      </c>
      <c r="F142" s="200" t="s">
        <v>184</v>
      </c>
      <c r="G142" s="198"/>
      <c r="H142" s="198"/>
      <c r="I142" s="201"/>
      <c r="J142" s="202">
        <f>BK142</f>
        <v>0</v>
      </c>
      <c r="K142" s="198"/>
      <c r="L142" s="203"/>
      <c r="M142" s="204"/>
      <c r="N142" s="205"/>
      <c r="O142" s="205"/>
      <c r="P142" s="206">
        <f>SUM(P143:P157)</f>
        <v>0</v>
      </c>
      <c r="Q142" s="205"/>
      <c r="R142" s="206">
        <f>SUM(R143:R157)</f>
        <v>0</v>
      </c>
      <c r="S142" s="205"/>
      <c r="T142" s="207">
        <f>SUM(T143:T157)</f>
        <v>0</v>
      </c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R142" s="208" t="s">
        <v>85</v>
      </c>
      <c r="AT142" s="209" t="s">
        <v>76</v>
      </c>
      <c r="AU142" s="209" t="s">
        <v>77</v>
      </c>
      <c r="AY142" s="208" t="s">
        <v>133</v>
      </c>
      <c r="BK142" s="210">
        <f>SUM(BK143:BK157)</f>
        <v>0</v>
      </c>
    </row>
    <row r="143" s="2" customFormat="1" ht="16.5" customHeight="1">
      <c r="A143" s="38"/>
      <c r="B143" s="39"/>
      <c r="C143" s="211" t="s">
        <v>185</v>
      </c>
      <c r="D143" s="211" t="s">
        <v>134</v>
      </c>
      <c r="E143" s="212" t="s">
        <v>186</v>
      </c>
      <c r="F143" s="213" t="s">
        <v>187</v>
      </c>
      <c r="G143" s="214" t="s">
        <v>137</v>
      </c>
      <c r="H143" s="215">
        <v>2</v>
      </c>
      <c r="I143" s="216"/>
      <c r="J143" s="217">
        <f>ROUND(I143*H143,2)</f>
        <v>0</v>
      </c>
      <c r="K143" s="218"/>
      <c r="L143" s="44"/>
      <c r="M143" s="219" t="s">
        <v>1</v>
      </c>
      <c r="N143" s="220" t="s">
        <v>42</v>
      </c>
      <c r="O143" s="91"/>
      <c r="P143" s="221">
        <f>O143*H143</f>
        <v>0</v>
      </c>
      <c r="Q143" s="221">
        <v>0</v>
      </c>
      <c r="R143" s="221">
        <f>Q143*H143</f>
        <v>0</v>
      </c>
      <c r="S143" s="221">
        <v>0</v>
      </c>
      <c r="T143" s="22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3" t="s">
        <v>138</v>
      </c>
      <c r="AT143" s="223" t="s">
        <v>134</v>
      </c>
      <c r="AU143" s="223" t="s">
        <v>85</v>
      </c>
      <c r="AY143" s="17" t="s">
        <v>133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85</v>
      </c>
      <c r="BK143" s="224">
        <f>ROUND(I143*H143,2)</f>
        <v>0</v>
      </c>
      <c r="BL143" s="17" t="s">
        <v>138</v>
      </c>
      <c r="BM143" s="223" t="s">
        <v>188</v>
      </c>
    </row>
    <row r="144" s="2" customFormat="1" ht="16.5" customHeight="1">
      <c r="A144" s="38"/>
      <c r="B144" s="39"/>
      <c r="C144" s="211" t="s">
        <v>161</v>
      </c>
      <c r="D144" s="211" t="s">
        <v>134</v>
      </c>
      <c r="E144" s="212" t="s">
        <v>189</v>
      </c>
      <c r="F144" s="213" t="s">
        <v>190</v>
      </c>
      <c r="G144" s="214" t="s">
        <v>137</v>
      </c>
      <c r="H144" s="215">
        <v>6</v>
      </c>
      <c r="I144" s="216"/>
      <c r="J144" s="217">
        <f>ROUND(I144*H144,2)</f>
        <v>0</v>
      </c>
      <c r="K144" s="218"/>
      <c r="L144" s="44"/>
      <c r="M144" s="219" t="s">
        <v>1</v>
      </c>
      <c r="N144" s="220" t="s">
        <v>42</v>
      </c>
      <c r="O144" s="91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3" t="s">
        <v>138</v>
      </c>
      <c r="AT144" s="223" t="s">
        <v>134</v>
      </c>
      <c r="AU144" s="223" t="s">
        <v>85</v>
      </c>
      <c r="AY144" s="17" t="s">
        <v>133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85</v>
      </c>
      <c r="BK144" s="224">
        <f>ROUND(I144*H144,2)</f>
        <v>0</v>
      </c>
      <c r="BL144" s="17" t="s">
        <v>138</v>
      </c>
      <c r="BM144" s="223" t="s">
        <v>191</v>
      </c>
    </row>
    <row r="145" s="2" customFormat="1" ht="24.15" customHeight="1">
      <c r="A145" s="38"/>
      <c r="B145" s="39"/>
      <c r="C145" s="211" t="s">
        <v>192</v>
      </c>
      <c r="D145" s="211" t="s">
        <v>134</v>
      </c>
      <c r="E145" s="212" t="s">
        <v>193</v>
      </c>
      <c r="F145" s="213" t="s">
        <v>194</v>
      </c>
      <c r="G145" s="214" t="s">
        <v>137</v>
      </c>
      <c r="H145" s="215">
        <v>1</v>
      </c>
      <c r="I145" s="216"/>
      <c r="J145" s="217">
        <f>ROUND(I145*H145,2)</f>
        <v>0</v>
      </c>
      <c r="K145" s="218"/>
      <c r="L145" s="44"/>
      <c r="M145" s="219" t="s">
        <v>1</v>
      </c>
      <c r="N145" s="220" t="s">
        <v>42</v>
      </c>
      <c r="O145" s="91"/>
      <c r="P145" s="221">
        <f>O145*H145</f>
        <v>0</v>
      </c>
      <c r="Q145" s="221">
        <v>0</v>
      </c>
      <c r="R145" s="221">
        <f>Q145*H145</f>
        <v>0</v>
      </c>
      <c r="S145" s="221">
        <v>0</v>
      </c>
      <c r="T145" s="22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3" t="s">
        <v>138</v>
      </c>
      <c r="AT145" s="223" t="s">
        <v>134</v>
      </c>
      <c r="AU145" s="223" t="s">
        <v>85</v>
      </c>
      <c r="AY145" s="17" t="s">
        <v>133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85</v>
      </c>
      <c r="BK145" s="224">
        <f>ROUND(I145*H145,2)</f>
        <v>0</v>
      </c>
      <c r="BL145" s="17" t="s">
        <v>138</v>
      </c>
      <c r="BM145" s="223" t="s">
        <v>195</v>
      </c>
    </row>
    <row r="146" s="2" customFormat="1" ht="24.15" customHeight="1">
      <c r="A146" s="38"/>
      <c r="B146" s="39"/>
      <c r="C146" s="211" t="s">
        <v>165</v>
      </c>
      <c r="D146" s="211" t="s">
        <v>134</v>
      </c>
      <c r="E146" s="212" t="s">
        <v>196</v>
      </c>
      <c r="F146" s="213" t="s">
        <v>197</v>
      </c>
      <c r="G146" s="214" t="s">
        <v>137</v>
      </c>
      <c r="H146" s="215">
        <v>1</v>
      </c>
      <c r="I146" s="216"/>
      <c r="J146" s="217">
        <f>ROUND(I146*H146,2)</f>
        <v>0</v>
      </c>
      <c r="K146" s="218"/>
      <c r="L146" s="44"/>
      <c r="M146" s="219" t="s">
        <v>1</v>
      </c>
      <c r="N146" s="220" t="s">
        <v>42</v>
      </c>
      <c r="O146" s="91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138</v>
      </c>
      <c r="AT146" s="223" t="s">
        <v>134</v>
      </c>
      <c r="AU146" s="223" t="s">
        <v>85</v>
      </c>
      <c r="AY146" s="17" t="s">
        <v>133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85</v>
      </c>
      <c r="BK146" s="224">
        <f>ROUND(I146*H146,2)</f>
        <v>0</v>
      </c>
      <c r="BL146" s="17" t="s">
        <v>138</v>
      </c>
      <c r="BM146" s="223" t="s">
        <v>198</v>
      </c>
    </row>
    <row r="147" s="2" customFormat="1" ht="24.15" customHeight="1">
      <c r="A147" s="38"/>
      <c r="B147" s="39"/>
      <c r="C147" s="211" t="s">
        <v>199</v>
      </c>
      <c r="D147" s="211" t="s">
        <v>134</v>
      </c>
      <c r="E147" s="212" t="s">
        <v>200</v>
      </c>
      <c r="F147" s="213" t="s">
        <v>201</v>
      </c>
      <c r="G147" s="214" t="s">
        <v>137</v>
      </c>
      <c r="H147" s="215">
        <v>1</v>
      </c>
      <c r="I147" s="216"/>
      <c r="J147" s="217">
        <f>ROUND(I147*H147,2)</f>
        <v>0</v>
      </c>
      <c r="K147" s="218"/>
      <c r="L147" s="44"/>
      <c r="M147" s="219" t="s">
        <v>1</v>
      </c>
      <c r="N147" s="220" t="s">
        <v>42</v>
      </c>
      <c r="O147" s="91"/>
      <c r="P147" s="221">
        <f>O147*H147</f>
        <v>0</v>
      </c>
      <c r="Q147" s="221">
        <v>0</v>
      </c>
      <c r="R147" s="221">
        <f>Q147*H147</f>
        <v>0</v>
      </c>
      <c r="S147" s="221">
        <v>0</v>
      </c>
      <c r="T147" s="22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3" t="s">
        <v>138</v>
      </c>
      <c r="AT147" s="223" t="s">
        <v>134</v>
      </c>
      <c r="AU147" s="223" t="s">
        <v>85</v>
      </c>
      <c r="AY147" s="17" t="s">
        <v>133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85</v>
      </c>
      <c r="BK147" s="224">
        <f>ROUND(I147*H147,2)</f>
        <v>0</v>
      </c>
      <c r="BL147" s="17" t="s">
        <v>138</v>
      </c>
      <c r="BM147" s="223" t="s">
        <v>202</v>
      </c>
    </row>
    <row r="148" s="2" customFormat="1" ht="16.5" customHeight="1">
      <c r="A148" s="38"/>
      <c r="B148" s="39"/>
      <c r="C148" s="211" t="s">
        <v>168</v>
      </c>
      <c r="D148" s="211" t="s">
        <v>134</v>
      </c>
      <c r="E148" s="212" t="s">
        <v>203</v>
      </c>
      <c r="F148" s="213" t="s">
        <v>204</v>
      </c>
      <c r="G148" s="214" t="s">
        <v>137</v>
      </c>
      <c r="H148" s="215">
        <v>1</v>
      </c>
      <c r="I148" s="216"/>
      <c r="J148" s="217">
        <f>ROUND(I148*H148,2)</f>
        <v>0</v>
      </c>
      <c r="K148" s="218"/>
      <c r="L148" s="44"/>
      <c r="M148" s="219" t="s">
        <v>1</v>
      </c>
      <c r="N148" s="220" t="s">
        <v>42</v>
      </c>
      <c r="O148" s="91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138</v>
      </c>
      <c r="AT148" s="223" t="s">
        <v>134</v>
      </c>
      <c r="AU148" s="223" t="s">
        <v>85</v>
      </c>
      <c r="AY148" s="17" t="s">
        <v>133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85</v>
      </c>
      <c r="BK148" s="224">
        <f>ROUND(I148*H148,2)</f>
        <v>0</v>
      </c>
      <c r="BL148" s="17" t="s">
        <v>138</v>
      </c>
      <c r="BM148" s="223" t="s">
        <v>205</v>
      </c>
    </row>
    <row r="149" s="2" customFormat="1" ht="16.5" customHeight="1">
      <c r="A149" s="38"/>
      <c r="B149" s="39"/>
      <c r="C149" s="211" t="s">
        <v>7</v>
      </c>
      <c r="D149" s="211" t="s">
        <v>134</v>
      </c>
      <c r="E149" s="212" t="s">
        <v>206</v>
      </c>
      <c r="F149" s="213" t="s">
        <v>207</v>
      </c>
      <c r="G149" s="214" t="s">
        <v>151</v>
      </c>
      <c r="H149" s="215">
        <v>2</v>
      </c>
      <c r="I149" s="216"/>
      <c r="J149" s="217">
        <f>ROUND(I149*H149,2)</f>
        <v>0</v>
      </c>
      <c r="K149" s="218"/>
      <c r="L149" s="44"/>
      <c r="M149" s="219" t="s">
        <v>1</v>
      </c>
      <c r="N149" s="220" t="s">
        <v>42</v>
      </c>
      <c r="O149" s="91"/>
      <c r="P149" s="221">
        <f>O149*H149</f>
        <v>0</v>
      </c>
      <c r="Q149" s="221">
        <v>0</v>
      </c>
      <c r="R149" s="221">
        <f>Q149*H149</f>
        <v>0</v>
      </c>
      <c r="S149" s="221">
        <v>0</v>
      </c>
      <c r="T149" s="22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3" t="s">
        <v>138</v>
      </c>
      <c r="AT149" s="223" t="s">
        <v>134</v>
      </c>
      <c r="AU149" s="223" t="s">
        <v>85</v>
      </c>
      <c r="AY149" s="17" t="s">
        <v>133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85</v>
      </c>
      <c r="BK149" s="224">
        <f>ROUND(I149*H149,2)</f>
        <v>0</v>
      </c>
      <c r="BL149" s="17" t="s">
        <v>138</v>
      </c>
      <c r="BM149" s="223" t="s">
        <v>208</v>
      </c>
    </row>
    <row r="150" s="2" customFormat="1" ht="16.5" customHeight="1">
      <c r="A150" s="38"/>
      <c r="B150" s="39"/>
      <c r="C150" s="211" t="s">
        <v>172</v>
      </c>
      <c r="D150" s="211" t="s">
        <v>134</v>
      </c>
      <c r="E150" s="212" t="s">
        <v>209</v>
      </c>
      <c r="F150" s="213" t="s">
        <v>210</v>
      </c>
      <c r="G150" s="214" t="s">
        <v>137</v>
      </c>
      <c r="H150" s="215">
        <v>2</v>
      </c>
      <c r="I150" s="216"/>
      <c r="J150" s="217">
        <f>ROUND(I150*H150,2)</f>
        <v>0</v>
      </c>
      <c r="K150" s="218"/>
      <c r="L150" s="44"/>
      <c r="M150" s="219" t="s">
        <v>1</v>
      </c>
      <c r="N150" s="220" t="s">
        <v>42</v>
      </c>
      <c r="O150" s="91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3" t="s">
        <v>138</v>
      </c>
      <c r="AT150" s="223" t="s">
        <v>134</v>
      </c>
      <c r="AU150" s="223" t="s">
        <v>85</v>
      </c>
      <c r="AY150" s="17" t="s">
        <v>133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85</v>
      </c>
      <c r="BK150" s="224">
        <f>ROUND(I150*H150,2)</f>
        <v>0</v>
      </c>
      <c r="BL150" s="17" t="s">
        <v>138</v>
      </c>
      <c r="BM150" s="223" t="s">
        <v>211</v>
      </c>
    </row>
    <row r="151" s="2" customFormat="1">
      <c r="A151" s="38"/>
      <c r="B151" s="39"/>
      <c r="C151" s="40"/>
      <c r="D151" s="225" t="s">
        <v>212</v>
      </c>
      <c r="E151" s="40"/>
      <c r="F151" s="226" t="s">
        <v>213</v>
      </c>
      <c r="G151" s="40"/>
      <c r="H151" s="40"/>
      <c r="I151" s="227"/>
      <c r="J151" s="40"/>
      <c r="K151" s="40"/>
      <c r="L151" s="44"/>
      <c r="M151" s="228"/>
      <c r="N151" s="229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212</v>
      </c>
      <c r="AU151" s="17" t="s">
        <v>85</v>
      </c>
    </row>
    <row r="152" s="2" customFormat="1" ht="24.15" customHeight="1">
      <c r="A152" s="38"/>
      <c r="B152" s="39"/>
      <c r="C152" s="211" t="s">
        <v>214</v>
      </c>
      <c r="D152" s="211" t="s">
        <v>134</v>
      </c>
      <c r="E152" s="212" t="s">
        <v>215</v>
      </c>
      <c r="F152" s="213" t="s">
        <v>216</v>
      </c>
      <c r="G152" s="214" t="s">
        <v>137</v>
      </c>
      <c r="H152" s="215">
        <v>1</v>
      </c>
      <c r="I152" s="216"/>
      <c r="J152" s="217">
        <f>ROUND(I152*H152,2)</f>
        <v>0</v>
      </c>
      <c r="K152" s="218"/>
      <c r="L152" s="44"/>
      <c r="M152" s="219" t="s">
        <v>1</v>
      </c>
      <c r="N152" s="220" t="s">
        <v>42</v>
      </c>
      <c r="O152" s="91"/>
      <c r="P152" s="221">
        <f>O152*H152</f>
        <v>0</v>
      </c>
      <c r="Q152" s="221">
        <v>0</v>
      </c>
      <c r="R152" s="221">
        <f>Q152*H152</f>
        <v>0</v>
      </c>
      <c r="S152" s="221">
        <v>0</v>
      </c>
      <c r="T152" s="22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3" t="s">
        <v>138</v>
      </c>
      <c r="AT152" s="223" t="s">
        <v>134</v>
      </c>
      <c r="AU152" s="223" t="s">
        <v>85</v>
      </c>
      <c r="AY152" s="17" t="s">
        <v>133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85</v>
      </c>
      <c r="BK152" s="224">
        <f>ROUND(I152*H152,2)</f>
        <v>0</v>
      </c>
      <c r="BL152" s="17" t="s">
        <v>138</v>
      </c>
      <c r="BM152" s="223" t="s">
        <v>217</v>
      </c>
    </row>
    <row r="153" s="2" customFormat="1" ht="16.5" customHeight="1">
      <c r="A153" s="38"/>
      <c r="B153" s="39"/>
      <c r="C153" s="211" t="s">
        <v>175</v>
      </c>
      <c r="D153" s="211" t="s">
        <v>134</v>
      </c>
      <c r="E153" s="212" t="s">
        <v>218</v>
      </c>
      <c r="F153" s="213" t="s">
        <v>219</v>
      </c>
      <c r="G153" s="214" t="s">
        <v>151</v>
      </c>
      <c r="H153" s="215">
        <v>1</v>
      </c>
      <c r="I153" s="216"/>
      <c r="J153" s="217">
        <f>ROUND(I153*H153,2)</f>
        <v>0</v>
      </c>
      <c r="K153" s="218"/>
      <c r="L153" s="44"/>
      <c r="M153" s="219" t="s">
        <v>1</v>
      </c>
      <c r="N153" s="220" t="s">
        <v>42</v>
      </c>
      <c r="O153" s="91"/>
      <c r="P153" s="221">
        <f>O153*H153</f>
        <v>0</v>
      </c>
      <c r="Q153" s="221">
        <v>0</v>
      </c>
      <c r="R153" s="221">
        <f>Q153*H153</f>
        <v>0</v>
      </c>
      <c r="S153" s="221">
        <v>0</v>
      </c>
      <c r="T153" s="22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3" t="s">
        <v>138</v>
      </c>
      <c r="AT153" s="223" t="s">
        <v>134</v>
      </c>
      <c r="AU153" s="223" t="s">
        <v>85</v>
      </c>
      <c r="AY153" s="17" t="s">
        <v>133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85</v>
      </c>
      <c r="BK153" s="224">
        <f>ROUND(I153*H153,2)</f>
        <v>0</v>
      </c>
      <c r="BL153" s="17" t="s">
        <v>138</v>
      </c>
      <c r="BM153" s="223" t="s">
        <v>220</v>
      </c>
    </row>
    <row r="154" s="2" customFormat="1">
      <c r="A154" s="38"/>
      <c r="B154" s="39"/>
      <c r="C154" s="40"/>
      <c r="D154" s="225" t="s">
        <v>212</v>
      </c>
      <c r="E154" s="40"/>
      <c r="F154" s="226" t="s">
        <v>221</v>
      </c>
      <c r="G154" s="40"/>
      <c r="H154" s="40"/>
      <c r="I154" s="227"/>
      <c r="J154" s="40"/>
      <c r="K154" s="40"/>
      <c r="L154" s="44"/>
      <c r="M154" s="228"/>
      <c r="N154" s="229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212</v>
      </c>
      <c r="AU154" s="17" t="s">
        <v>85</v>
      </c>
    </row>
    <row r="155" s="2" customFormat="1" ht="16.5" customHeight="1">
      <c r="A155" s="38"/>
      <c r="B155" s="39"/>
      <c r="C155" s="211" t="s">
        <v>222</v>
      </c>
      <c r="D155" s="211" t="s">
        <v>134</v>
      </c>
      <c r="E155" s="212" t="s">
        <v>218</v>
      </c>
      <c r="F155" s="213" t="s">
        <v>219</v>
      </c>
      <c r="G155" s="214" t="s">
        <v>151</v>
      </c>
      <c r="H155" s="215">
        <v>1</v>
      </c>
      <c r="I155" s="216"/>
      <c r="J155" s="217">
        <f>ROUND(I155*H155,2)</f>
        <v>0</v>
      </c>
      <c r="K155" s="218"/>
      <c r="L155" s="44"/>
      <c r="M155" s="219" t="s">
        <v>1</v>
      </c>
      <c r="N155" s="220" t="s">
        <v>42</v>
      </c>
      <c r="O155" s="91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138</v>
      </c>
      <c r="AT155" s="223" t="s">
        <v>134</v>
      </c>
      <c r="AU155" s="223" t="s">
        <v>85</v>
      </c>
      <c r="AY155" s="17" t="s">
        <v>133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85</v>
      </c>
      <c r="BK155" s="224">
        <f>ROUND(I155*H155,2)</f>
        <v>0</v>
      </c>
      <c r="BL155" s="17" t="s">
        <v>138</v>
      </c>
      <c r="BM155" s="223" t="s">
        <v>223</v>
      </c>
    </row>
    <row r="156" s="2" customFormat="1">
      <c r="A156" s="38"/>
      <c r="B156" s="39"/>
      <c r="C156" s="40"/>
      <c r="D156" s="225" t="s">
        <v>212</v>
      </c>
      <c r="E156" s="40"/>
      <c r="F156" s="226" t="s">
        <v>224</v>
      </c>
      <c r="G156" s="40"/>
      <c r="H156" s="40"/>
      <c r="I156" s="227"/>
      <c r="J156" s="40"/>
      <c r="K156" s="40"/>
      <c r="L156" s="44"/>
      <c r="M156" s="228"/>
      <c r="N156" s="229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212</v>
      </c>
      <c r="AU156" s="17" t="s">
        <v>85</v>
      </c>
    </row>
    <row r="157" s="2" customFormat="1" ht="16.5" customHeight="1">
      <c r="A157" s="38"/>
      <c r="B157" s="39"/>
      <c r="C157" s="211" t="s">
        <v>179</v>
      </c>
      <c r="D157" s="211" t="s">
        <v>134</v>
      </c>
      <c r="E157" s="212" t="s">
        <v>225</v>
      </c>
      <c r="F157" s="213" t="s">
        <v>226</v>
      </c>
      <c r="G157" s="214" t="s">
        <v>151</v>
      </c>
      <c r="H157" s="215">
        <v>1</v>
      </c>
      <c r="I157" s="216"/>
      <c r="J157" s="217">
        <f>ROUND(I157*H157,2)</f>
        <v>0</v>
      </c>
      <c r="K157" s="218"/>
      <c r="L157" s="44"/>
      <c r="M157" s="219" t="s">
        <v>1</v>
      </c>
      <c r="N157" s="220" t="s">
        <v>42</v>
      </c>
      <c r="O157" s="91"/>
      <c r="P157" s="221">
        <f>O157*H157</f>
        <v>0</v>
      </c>
      <c r="Q157" s="221">
        <v>0</v>
      </c>
      <c r="R157" s="221">
        <f>Q157*H157</f>
        <v>0</v>
      </c>
      <c r="S157" s="221">
        <v>0</v>
      </c>
      <c r="T157" s="22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3" t="s">
        <v>138</v>
      </c>
      <c r="AT157" s="223" t="s">
        <v>134</v>
      </c>
      <c r="AU157" s="223" t="s">
        <v>85</v>
      </c>
      <c r="AY157" s="17" t="s">
        <v>133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85</v>
      </c>
      <c r="BK157" s="224">
        <f>ROUND(I157*H157,2)</f>
        <v>0</v>
      </c>
      <c r="BL157" s="17" t="s">
        <v>138</v>
      </c>
      <c r="BM157" s="223" t="s">
        <v>227</v>
      </c>
    </row>
    <row r="158" s="11" customFormat="1" ht="25.92" customHeight="1">
      <c r="A158" s="11"/>
      <c r="B158" s="197"/>
      <c r="C158" s="198"/>
      <c r="D158" s="199" t="s">
        <v>76</v>
      </c>
      <c r="E158" s="200" t="s">
        <v>228</v>
      </c>
      <c r="F158" s="200" t="s">
        <v>229</v>
      </c>
      <c r="G158" s="198"/>
      <c r="H158" s="198"/>
      <c r="I158" s="201"/>
      <c r="J158" s="202">
        <f>BK158</f>
        <v>0</v>
      </c>
      <c r="K158" s="198"/>
      <c r="L158" s="203"/>
      <c r="M158" s="204"/>
      <c r="N158" s="205"/>
      <c r="O158" s="205"/>
      <c r="P158" s="206">
        <f>SUM(P159:P188)</f>
        <v>0</v>
      </c>
      <c r="Q158" s="205"/>
      <c r="R158" s="206">
        <f>SUM(R159:R188)</f>
        <v>0</v>
      </c>
      <c r="S158" s="205"/>
      <c r="T158" s="207">
        <f>SUM(T159:T188)</f>
        <v>0</v>
      </c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R158" s="208" t="s">
        <v>85</v>
      </c>
      <c r="AT158" s="209" t="s">
        <v>76</v>
      </c>
      <c r="AU158" s="209" t="s">
        <v>77</v>
      </c>
      <c r="AY158" s="208" t="s">
        <v>133</v>
      </c>
      <c r="BK158" s="210">
        <f>SUM(BK159:BK188)</f>
        <v>0</v>
      </c>
    </row>
    <row r="159" s="2" customFormat="1" ht="24.15" customHeight="1">
      <c r="A159" s="38"/>
      <c r="B159" s="39"/>
      <c r="C159" s="211" t="s">
        <v>230</v>
      </c>
      <c r="D159" s="211" t="s">
        <v>134</v>
      </c>
      <c r="E159" s="212" t="s">
        <v>231</v>
      </c>
      <c r="F159" s="213" t="s">
        <v>232</v>
      </c>
      <c r="G159" s="214" t="s">
        <v>137</v>
      </c>
      <c r="H159" s="215">
        <v>59</v>
      </c>
      <c r="I159" s="216"/>
      <c r="J159" s="217">
        <f>ROUND(I159*H159,2)</f>
        <v>0</v>
      </c>
      <c r="K159" s="218"/>
      <c r="L159" s="44"/>
      <c r="M159" s="219" t="s">
        <v>1</v>
      </c>
      <c r="N159" s="220" t="s">
        <v>42</v>
      </c>
      <c r="O159" s="91"/>
      <c r="P159" s="221">
        <f>O159*H159</f>
        <v>0</v>
      </c>
      <c r="Q159" s="221">
        <v>0</v>
      </c>
      <c r="R159" s="221">
        <f>Q159*H159</f>
        <v>0</v>
      </c>
      <c r="S159" s="221">
        <v>0</v>
      </c>
      <c r="T159" s="22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3" t="s">
        <v>138</v>
      </c>
      <c r="AT159" s="223" t="s">
        <v>134</v>
      </c>
      <c r="AU159" s="223" t="s">
        <v>85</v>
      </c>
      <c r="AY159" s="17" t="s">
        <v>133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85</v>
      </c>
      <c r="BK159" s="224">
        <f>ROUND(I159*H159,2)</f>
        <v>0</v>
      </c>
      <c r="BL159" s="17" t="s">
        <v>138</v>
      </c>
      <c r="BM159" s="223" t="s">
        <v>233</v>
      </c>
    </row>
    <row r="160" s="2" customFormat="1" ht="24.15" customHeight="1">
      <c r="A160" s="38"/>
      <c r="B160" s="39"/>
      <c r="C160" s="211" t="s">
        <v>182</v>
      </c>
      <c r="D160" s="211" t="s">
        <v>134</v>
      </c>
      <c r="E160" s="212" t="s">
        <v>234</v>
      </c>
      <c r="F160" s="213" t="s">
        <v>235</v>
      </c>
      <c r="G160" s="214" t="s">
        <v>137</v>
      </c>
      <c r="H160" s="215">
        <v>2</v>
      </c>
      <c r="I160" s="216"/>
      <c r="J160" s="217">
        <f>ROUND(I160*H160,2)</f>
        <v>0</v>
      </c>
      <c r="K160" s="218"/>
      <c r="L160" s="44"/>
      <c r="M160" s="219" t="s">
        <v>1</v>
      </c>
      <c r="N160" s="220" t="s">
        <v>42</v>
      </c>
      <c r="O160" s="91"/>
      <c r="P160" s="221">
        <f>O160*H160</f>
        <v>0</v>
      </c>
      <c r="Q160" s="221">
        <v>0</v>
      </c>
      <c r="R160" s="221">
        <f>Q160*H160</f>
        <v>0</v>
      </c>
      <c r="S160" s="221">
        <v>0</v>
      </c>
      <c r="T160" s="22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3" t="s">
        <v>138</v>
      </c>
      <c r="AT160" s="223" t="s">
        <v>134</v>
      </c>
      <c r="AU160" s="223" t="s">
        <v>85</v>
      </c>
      <c r="AY160" s="17" t="s">
        <v>133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85</v>
      </c>
      <c r="BK160" s="224">
        <f>ROUND(I160*H160,2)</f>
        <v>0</v>
      </c>
      <c r="BL160" s="17" t="s">
        <v>138</v>
      </c>
      <c r="BM160" s="223" t="s">
        <v>236</v>
      </c>
    </row>
    <row r="161" s="2" customFormat="1" ht="33" customHeight="1">
      <c r="A161" s="38"/>
      <c r="B161" s="39"/>
      <c r="C161" s="211" t="s">
        <v>237</v>
      </c>
      <c r="D161" s="211" t="s">
        <v>134</v>
      </c>
      <c r="E161" s="212" t="s">
        <v>238</v>
      </c>
      <c r="F161" s="213" t="s">
        <v>239</v>
      </c>
      <c r="G161" s="214" t="s">
        <v>137</v>
      </c>
      <c r="H161" s="215">
        <v>6</v>
      </c>
      <c r="I161" s="216"/>
      <c r="J161" s="217">
        <f>ROUND(I161*H161,2)</f>
        <v>0</v>
      </c>
      <c r="K161" s="218"/>
      <c r="L161" s="44"/>
      <c r="M161" s="219" t="s">
        <v>1</v>
      </c>
      <c r="N161" s="220" t="s">
        <v>42</v>
      </c>
      <c r="O161" s="91"/>
      <c r="P161" s="221">
        <f>O161*H161</f>
        <v>0</v>
      </c>
      <c r="Q161" s="221">
        <v>0</v>
      </c>
      <c r="R161" s="221">
        <f>Q161*H161</f>
        <v>0</v>
      </c>
      <c r="S161" s="221">
        <v>0</v>
      </c>
      <c r="T161" s="22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3" t="s">
        <v>138</v>
      </c>
      <c r="AT161" s="223" t="s">
        <v>134</v>
      </c>
      <c r="AU161" s="223" t="s">
        <v>85</v>
      </c>
      <c r="AY161" s="17" t="s">
        <v>133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85</v>
      </c>
      <c r="BK161" s="224">
        <f>ROUND(I161*H161,2)</f>
        <v>0</v>
      </c>
      <c r="BL161" s="17" t="s">
        <v>138</v>
      </c>
      <c r="BM161" s="223" t="s">
        <v>240</v>
      </c>
    </row>
    <row r="162" s="2" customFormat="1" ht="16.5" customHeight="1">
      <c r="A162" s="38"/>
      <c r="B162" s="39"/>
      <c r="C162" s="211" t="s">
        <v>188</v>
      </c>
      <c r="D162" s="211" t="s">
        <v>134</v>
      </c>
      <c r="E162" s="212" t="s">
        <v>241</v>
      </c>
      <c r="F162" s="213" t="s">
        <v>242</v>
      </c>
      <c r="G162" s="214" t="s">
        <v>137</v>
      </c>
      <c r="H162" s="215">
        <v>3</v>
      </c>
      <c r="I162" s="216"/>
      <c r="J162" s="217">
        <f>ROUND(I162*H162,2)</f>
        <v>0</v>
      </c>
      <c r="K162" s="218"/>
      <c r="L162" s="44"/>
      <c r="M162" s="219" t="s">
        <v>1</v>
      </c>
      <c r="N162" s="220" t="s">
        <v>42</v>
      </c>
      <c r="O162" s="91"/>
      <c r="P162" s="221">
        <f>O162*H162</f>
        <v>0</v>
      </c>
      <c r="Q162" s="221">
        <v>0</v>
      </c>
      <c r="R162" s="221">
        <f>Q162*H162</f>
        <v>0</v>
      </c>
      <c r="S162" s="221">
        <v>0</v>
      </c>
      <c r="T162" s="22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3" t="s">
        <v>138</v>
      </c>
      <c r="AT162" s="223" t="s">
        <v>134</v>
      </c>
      <c r="AU162" s="223" t="s">
        <v>85</v>
      </c>
      <c r="AY162" s="17" t="s">
        <v>133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85</v>
      </c>
      <c r="BK162" s="224">
        <f>ROUND(I162*H162,2)</f>
        <v>0</v>
      </c>
      <c r="BL162" s="17" t="s">
        <v>138</v>
      </c>
      <c r="BM162" s="223" t="s">
        <v>243</v>
      </c>
    </row>
    <row r="163" s="2" customFormat="1">
      <c r="A163" s="38"/>
      <c r="B163" s="39"/>
      <c r="C163" s="40"/>
      <c r="D163" s="225" t="s">
        <v>212</v>
      </c>
      <c r="E163" s="40"/>
      <c r="F163" s="226" t="s">
        <v>244</v>
      </c>
      <c r="G163" s="40"/>
      <c r="H163" s="40"/>
      <c r="I163" s="227"/>
      <c r="J163" s="40"/>
      <c r="K163" s="40"/>
      <c r="L163" s="44"/>
      <c r="M163" s="228"/>
      <c r="N163" s="229"/>
      <c r="O163" s="91"/>
      <c r="P163" s="91"/>
      <c r="Q163" s="91"/>
      <c r="R163" s="91"/>
      <c r="S163" s="91"/>
      <c r="T163" s="92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212</v>
      </c>
      <c r="AU163" s="17" t="s">
        <v>85</v>
      </c>
    </row>
    <row r="164" s="2" customFormat="1" ht="16.5" customHeight="1">
      <c r="A164" s="38"/>
      <c r="B164" s="39"/>
      <c r="C164" s="211" t="s">
        <v>245</v>
      </c>
      <c r="D164" s="211" t="s">
        <v>134</v>
      </c>
      <c r="E164" s="212" t="s">
        <v>246</v>
      </c>
      <c r="F164" s="213" t="s">
        <v>247</v>
      </c>
      <c r="G164" s="214" t="s">
        <v>137</v>
      </c>
      <c r="H164" s="215">
        <v>2</v>
      </c>
      <c r="I164" s="216"/>
      <c r="J164" s="217">
        <f>ROUND(I164*H164,2)</f>
        <v>0</v>
      </c>
      <c r="K164" s="218"/>
      <c r="L164" s="44"/>
      <c r="M164" s="219" t="s">
        <v>1</v>
      </c>
      <c r="N164" s="220" t="s">
        <v>42</v>
      </c>
      <c r="O164" s="91"/>
      <c r="P164" s="221">
        <f>O164*H164</f>
        <v>0</v>
      </c>
      <c r="Q164" s="221">
        <v>0</v>
      </c>
      <c r="R164" s="221">
        <f>Q164*H164</f>
        <v>0</v>
      </c>
      <c r="S164" s="221">
        <v>0</v>
      </c>
      <c r="T164" s="22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3" t="s">
        <v>138</v>
      </c>
      <c r="AT164" s="223" t="s">
        <v>134</v>
      </c>
      <c r="AU164" s="223" t="s">
        <v>85</v>
      </c>
      <c r="AY164" s="17" t="s">
        <v>133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7" t="s">
        <v>85</v>
      </c>
      <c r="BK164" s="224">
        <f>ROUND(I164*H164,2)</f>
        <v>0</v>
      </c>
      <c r="BL164" s="17" t="s">
        <v>138</v>
      </c>
      <c r="BM164" s="223" t="s">
        <v>248</v>
      </c>
    </row>
    <row r="165" s="2" customFormat="1">
      <c r="A165" s="38"/>
      <c r="B165" s="39"/>
      <c r="C165" s="40"/>
      <c r="D165" s="225" t="s">
        <v>212</v>
      </c>
      <c r="E165" s="40"/>
      <c r="F165" s="226" t="s">
        <v>249</v>
      </c>
      <c r="G165" s="40"/>
      <c r="H165" s="40"/>
      <c r="I165" s="227"/>
      <c r="J165" s="40"/>
      <c r="K165" s="40"/>
      <c r="L165" s="44"/>
      <c r="M165" s="228"/>
      <c r="N165" s="229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212</v>
      </c>
      <c r="AU165" s="17" t="s">
        <v>85</v>
      </c>
    </row>
    <row r="166" s="2" customFormat="1" ht="16.5" customHeight="1">
      <c r="A166" s="38"/>
      <c r="B166" s="39"/>
      <c r="C166" s="211" t="s">
        <v>191</v>
      </c>
      <c r="D166" s="211" t="s">
        <v>134</v>
      </c>
      <c r="E166" s="212" t="s">
        <v>250</v>
      </c>
      <c r="F166" s="213" t="s">
        <v>251</v>
      </c>
      <c r="G166" s="214" t="s">
        <v>137</v>
      </c>
      <c r="H166" s="215">
        <v>14</v>
      </c>
      <c r="I166" s="216"/>
      <c r="J166" s="217">
        <f>ROUND(I166*H166,2)</f>
        <v>0</v>
      </c>
      <c r="K166" s="218"/>
      <c r="L166" s="44"/>
      <c r="M166" s="219" t="s">
        <v>1</v>
      </c>
      <c r="N166" s="220" t="s">
        <v>42</v>
      </c>
      <c r="O166" s="91"/>
      <c r="P166" s="221">
        <f>O166*H166</f>
        <v>0</v>
      </c>
      <c r="Q166" s="221">
        <v>0</v>
      </c>
      <c r="R166" s="221">
        <f>Q166*H166</f>
        <v>0</v>
      </c>
      <c r="S166" s="221">
        <v>0</v>
      </c>
      <c r="T166" s="22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3" t="s">
        <v>138</v>
      </c>
      <c r="AT166" s="223" t="s">
        <v>134</v>
      </c>
      <c r="AU166" s="223" t="s">
        <v>85</v>
      </c>
      <c r="AY166" s="17" t="s">
        <v>133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7" t="s">
        <v>85</v>
      </c>
      <c r="BK166" s="224">
        <f>ROUND(I166*H166,2)</f>
        <v>0</v>
      </c>
      <c r="BL166" s="17" t="s">
        <v>138</v>
      </c>
      <c r="BM166" s="223" t="s">
        <v>252</v>
      </c>
    </row>
    <row r="167" s="2" customFormat="1">
      <c r="A167" s="38"/>
      <c r="B167" s="39"/>
      <c r="C167" s="40"/>
      <c r="D167" s="225" t="s">
        <v>212</v>
      </c>
      <c r="E167" s="40"/>
      <c r="F167" s="226" t="s">
        <v>249</v>
      </c>
      <c r="G167" s="40"/>
      <c r="H167" s="40"/>
      <c r="I167" s="227"/>
      <c r="J167" s="40"/>
      <c r="K167" s="40"/>
      <c r="L167" s="44"/>
      <c r="M167" s="228"/>
      <c r="N167" s="229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212</v>
      </c>
      <c r="AU167" s="17" t="s">
        <v>85</v>
      </c>
    </row>
    <row r="168" s="2" customFormat="1" ht="16.5" customHeight="1">
      <c r="A168" s="38"/>
      <c r="B168" s="39"/>
      <c r="C168" s="211" t="s">
        <v>253</v>
      </c>
      <c r="D168" s="211" t="s">
        <v>134</v>
      </c>
      <c r="E168" s="212" t="s">
        <v>254</v>
      </c>
      <c r="F168" s="213" t="s">
        <v>255</v>
      </c>
      <c r="G168" s="214" t="s">
        <v>137</v>
      </c>
      <c r="H168" s="215">
        <v>3</v>
      </c>
      <c r="I168" s="216"/>
      <c r="J168" s="217">
        <f>ROUND(I168*H168,2)</f>
        <v>0</v>
      </c>
      <c r="K168" s="218"/>
      <c r="L168" s="44"/>
      <c r="M168" s="219" t="s">
        <v>1</v>
      </c>
      <c r="N168" s="220" t="s">
        <v>42</v>
      </c>
      <c r="O168" s="91"/>
      <c r="P168" s="221">
        <f>O168*H168</f>
        <v>0</v>
      </c>
      <c r="Q168" s="221">
        <v>0</v>
      </c>
      <c r="R168" s="221">
        <f>Q168*H168</f>
        <v>0</v>
      </c>
      <c r="S168" s="221">
        <v>0</v>
      </c>
      <c r="T168" s="22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3" t="s">
        <v>138</v>
      </c>
      <c r="AT168" s="223" t="s">
        <v>134</v>
      </c>
      <c r="AU168" s="223" t="s">
        <v>85</v>
      </c>
      <c r="AY168" s="17" t="s">
        <v>133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7" t="s">
        <v>85</v>
      </c>
      <c r="BK168" s="224">
        <f>ROUND(I168*H168,2)</f>
        <v>0</v>
      </c>
      <c r="BL168" s="17" t="s">
        <v>138</v>
      </c>
      <c r="BM168" s="223" t="s">
        <v>256</v>
      </c>
    </row>
    <row r="169" s="2" customFormat="1">
      <c r="A169" s="38"/>
      <c r="B169" s="39"/>
      <c r="C169" s="40"/>
      <c r="D169" s="225" t="s">
        <v>212</v>
      </c>
      <c r="E169" s="40"/>
      <c r="F169" s="226" t="s">
        <v>249</v>
      </c>
      <c r="G169" s="40"/>
      <c r="H169" s="40"/>
      <c r="I169" s="227"/>
      <c r="J169" s="40"/>
      <c r="K169" s="40"/>
      <c r="L169" s="44"/>
      <c r="M169" s="228"/>
      <c r="N169" s="229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212</v>
      </c>
      <c r="AU169" s="17" t="s">
        <v>85</v>
      </c>
    </row>
    <row r="170" s="2" customFormat="1" ht="16.5" customHeight="1">
      <c r="A170" s="38"/>
      <c r="B170" s="39"/>
      <c r="C170" s="211" t="s">
        <v>195</v>
      </c>
      <c r="D170" s="211" t="s">
        <v>134</v>
      </c>
      <c r="E170" s="212" t="s">
        <v>257</v>
      </c>
      <c r="F170" s="213" t="s">
        <v>258</v>
      </c>
      <c r="G170" s="214" t="s">
        <v>137</v>
      </c>
      <c r="H170" s="215">
        <v>16</v>
      </c>
      <c r="I170" s="216"/>
      <c r="J170" s="217">
        <f>ROUND(I170*H170,2)</f>
        <v>0</v>
      </c>
      <c r="K170" s="218"/>
      <c r="L170" s="44"/>
      <c r="M170" s="219" t="s">
        <v>1</v>
      </c>
      <c r="N170" s="220" t="s">
        <v>42</v>
      </c>
      <c r="O170" s="91"/>
      <c r="P170" s="221">
        <f>O170*H170</f>
        <v>0</v>
      </c>
      <c r="Q170" s="221">
        <v>0</v>
      </c>
      <c r="R170" s="221">
        <f>Q170*H170</f>
        <v>0</v>
      </c>
      <c r="S170" s="221">
        <v>0</v>
      </c>
      <c r="T170" s="22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3" t="s">
        <v>138</v>
      </c>
      <c r="AT170" s="223" t="s">
        <v>134</v>
      </c>
      <c r="AU170" s="223" t="s">
        <v>85</v>
      </c>
      <c r="AY170" s="17" t="s">
        <v>133</v>
      </c>
      <c r="BE170" s="224">
        <f>IF(N170="základní",J170,0)</f>
        <v>0</v>
      </c>
      <c r="BF170" s="224">
        <f>IF(N170="snížená",J170,0)</f>
        <v>0</v>
      </c>
      <c r="BG170" s="224">
        <f>IF(N170="zákl. přenesená",J170,0)</f>
        <v>0</v>
      </c>
      <c r="BH170" s="224">
        <f>IF(N170="sníž. přenesená",J170,0)</f>
        <v>0</v>
      </c>
      <c r="BI170" s="224">
        <f>IF(N170="nulová",J170,0)</f>
        <v>0</v>
      </c>
      <c r="BJ170" s="17" t="s">
        <v>85</v>
      </c>
      <c r="BK170" s="224">
        <f>ROUND(I170*H170,2)</f>
        <v>0</v>
      </c>
      <c r="BL170" s="17" t="s">
        <v>138</v>
      </c>
      <c r="BM170" s="223" t="s">
        <v>259</v>
      </c>
    </row>
    <row r="171" s="2" customFormat="1">
      <c r="A171" s="38"/>
      <c r="B171" s="39"/>
      <c r="C171" s="40"/>
      <c r="D171" s="225" t="s">
        <v>212</v>
      </c>
      <c r="E171" s="40"/>
      <c r="F171" s="226" t="s">
        <v>249</v>
      </c>
      <c r="G171" s="40"/>
      <c r="H171" s="40"/>
      <c r="I171" s="227"/>
      <c r="J171" s="40"/>
      <c r="K171" s="40"/>
      <c r="L171" s="44"/>
      <c r="M171" s="228"/>
      <c r="N171" s="229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212</v>
      </c>
      <c r="AU171" s="17" t="s">
        <v>85</v>
      </c>
    </row>
    <row r="172" s="2" customFormat="1" ht="16.5" customHeight="1">
      <c r="A172" s="38"/>
      <c r="B172" s="39"/>
      <c r="C172" s="211" t="s">
        <v>260</v>
      </c>
      <c r="D172" s="211" t="s">
        <v>134</v>
      </c>
      <c r="E172" s="212" t="s">
        <v>261</v>
      </c>
      <c r="F172" s="213" t="s">
        <v>262</v>
      </c>
      <c r="G172" s="214" t="s">
        <v>137</v>
      </c>
      <c r="H172" s="215">
        <v>7</v>
      </c>
      <c r="I172" s="216"/>
      <c r="J172" s="217">
        <f>ROUND(I172*H172,2)</f>
        <v>0</v>
      </c>
      <c r="K172" s="218"/>
      <c r="L172" s="44"/>
      <c r="M172" s="219" t="s">
        <v>1</v>
      </c>
      <c r="N172" s="220" t="s">
        <v>42</v>
      </c>
      <c r="O172" s="91"/>
      <c r="P172" s="221">
        <f>O172*H172</f>
        <v>0</v>
      </c>
      <c r="Q172" s="221">
        <v>0</v>
      </c>
      <c r="R172" s="221">
        <f>Q172*H172</f>
        <v>0</v>
      </c>
      <c r="S172" s="221">
        <v>0</v>
      </c>
      <c r="T172" s="22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3" t="s">
        <v>138</v>
      </c>
      <c r="AT172" s="223" t="s">
        <v>134</v>
      </c>
      <c r="AU172" s="223" t="s">
        <v>85</v>
      </c>
      <c r="AY172" s="17" t="s">
        <v>133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85</v>
      </c>
      <c r="BK172" s="224">
        <f>ROUND(I172*H172,2)</f>
        <v>0</v>
      </c>
      <c r="BL172" s="17" t="s">
        <v>138</v>
      </c>
      <c r="BM172" s="223" t="s">
        <v>263</v>
      </c>
    </row>
    <row r="173" s="2" customFormat="1">
      <c r="A173" s="38"/>
      <c r="B173" s="39"/>
      <c r="C173" s="40"/>
      <c r="D173" s="225" t="s">
        <v>212</v>
      </c>
      <c r="E173" s="40"/>
      <c r="F173" s="226" t="s">
        <v>249</v>
      </c>
      <c r="G173" s="40"/>
      <c r="H173" s="40"/>
      <c r="I173" s="227"/>
      <c r="J173" s="40"/>
      <c r="K173" s="40"/>
      <c r="L173" s="44"/>
      <c r="M173" s="228"/>
      <c r="N173" s="229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212</v>
      </c>
      <c r="AU173" s="17" t="s">
        <v>85</v>
      </c>
    </row>
    <row r="174" s="2" customFormat="1" ht="16.5" customHeight="1">
      <c r="A174" s="38"/>
      <c r="B174" s="39"/>
      <c r="C174" s="211" t="s">
        <v>198</v>
      </c>
      <c r="D174" s="211" t="s">
        <v>134</v>
      </c>
      <c r="E174" s="212" t="s">
        <v>264</v>
      </c>
      <c r="F174" s="213" t="s">
        <v>265</v>
      </c>
      <c r="G174" s="214" t="s">
        <v>137</v>
      </c>
      <c r="H174" s="215">
        <v>2</v>
      </c>
      <c r="I174" s="216"/>
      <c r="J174" s="217">
        <f>ROUND(I174*H174,2)</f>
        <v>0</v>
      </c>
      <c r="K174" s="218"/>
      <c r="L174" s="44"/>
      <c r="M174" s="219" t="s">
        <v>1</v>
      </c>
      <c r="N174" s="220" t="s">
        <v>42</v>
      </c>
      <c r="O174" s="91"/>
      <c r="P174" s="221">
        <f>O174*H174</f>
        <v>0</v>
      </c>
      <c r="Q174" s="221">
        <v>0</v>
      </c>
      <c r="R174" s="221">
        <f>Q174*H174</f>
        <v>0</v>
      </c>
      <c r="S174" s="221">
        <v>0</v>
      </c>
      <c r="T174" s="22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3" t="s">
        <v>138</v>
      </c>
      <c r="AT174" s="223" t="s">
        <v>134</v>
      </c>
      <c r="AU174" s="223" t="s">
        <v>85</v>
      </c>
      <c r="AY174" s="17" t="s">
        <v>133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7" t="s">
        <v>85</v>
      </c>
      <c r="BK174" s="224">
        <f>ROUND(I174*H174,2)</f>
        <v>0</v>
      </c>
      <c r="BL174" s="17" t="s">
        <v>138</v>
      </c>
      <c r="BM174" s="223" t="s">
        <v>266</v>
      </c>
    </row>
    <row r="175" s="2" customFormat="1">
      <c r="A175" s="38"/>
      <c r="B175" s="39"/>
      <c r="C175" s="40"/>
      <c r="D175" s="225" t="s">
        <v>212</v>
      </c>
      <c r="E175" s="40"/>
      <c r="F175" s="226" t="s">
        <v>249</v>
      </c>
      <c r="G175" s="40"/>
      <c r="H175" s="40"/>
      <c r="I175" s="227"/>
      <c r="J175" s="40"/>
      <c r="K175" s="40"/>
      <c r="L175" s="44"/>
      <c r="M175" s="228"/>
      <c r="N175" s="229"/>
      <c r="O175" s="91"/>
      <c r="P175" s="91"/>
      <c r="Q175" s="91"/>
      <c r="R175" s="91"/>
      <c r="S175" s="91"/>
      <c r="T175" s="92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212</v>
      </c>
      <c r="AU175" s="17" t="s">
        <v>85</v>
      </c>
    </row>
    <row r="176" s="2" customFormat="1" ht="16.5" customHeight="1">
      <c r="A176" s="38"/>
      <c r="B176" s="39"/>
      <c r="C176" s="211" t="s">
        <v>267</v>
      </c>
      <c r="D176" s="211" t="s">
        <v>134</v>
      </c>
      <c r="E176" s="212" t="s">
        <v>268</v>
      </c>
      <c r="F176" s="213" t="s">
        <v>269</v>
      </c>
      <c r="G176" s="214" t="s">
        <v>137</v>
      </c>
      <c r="H176" s="215">
        <v>4</v>
      </c>
      <c r="I176" s="216"/>
      <c r="J176" s="217">
        <f>ROUND(I176*H176,2)</f>
        <v>0</v>
      </c>
      <c r="K176" s="218"/>
      <c r="L176" s="44"/>
      <c r="M176" s="219" t="s">
        <v>1</v>
      </c>
      <c r="N176" s="220" t="s">
        <v>42</v>
      </c>
      <c r="O176" s="91"/>
      <c r="P176" s="221">
        <f>O176*H176</f>
        <v>0</v>
      </c>
      <c r="Q176" s="221">
        <v>0</v>
      </c>
      <c r="R176" s="221">
        <f>Q176*H176</f>
        <v>0</v>
      </c>
      <c r="S176" s="221">
        <v>0</v>
      </c>
      <c r="T176" s="22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3" t="s">
        <v>138</v>
      </c>
      <c r="AT176" s="223" t="s">
        <v>134</v>
      </c>
      <c r="AU176" s="223" t="s">
        <v>85</v>
      </c>
      <c r="AY176" s="17" t="s">
        <v>133</v>
      </c>
      <c r="BE176" s="224">
        <f>IF(N176="základní",J176,0)</f>
        <v>0</v>
      </c>
      <c r="BF176" s="224">
        <f>IF(N176="snížená",J176,0)</f>
        <v>0</v>
      </c>
      <c r="BG176" s="224">
        <f>IF(N176="zákl. přenesená",J176,0)</f>
        <v>0</v>
      </c>
      <c r="BH176" s="224">
        <f>IF(N176="sníž. přenesená",J176,0)</f>
        <v>0</v>
      </c>
      <c r="BI176" s="224">
        <f>IF(N176="nulová",J176,0)</f>
        <v>0</v>
      </c>
      <c r="BJ176" s="17" t="s">
        <v>85</v>
      </c>
      <c r="BK176" s="224">
        <f>ROUND(I176*H176,2)</f>
        <v>0</v>
      </c>
      <c r="BL176" s="17" t="s">
        <v>138</v>
      </c>
      <c r="BM176" s="223" t="s">
        <v>270</v>
      </c>
    </row>
    <row r="177" s="2" customFormat="1">
      <c r="A177" s="38"/>
      <c r="B177" s="39"/>
      <c r="C177" s="40"/>
      <c r="D177" s="225" t="s">
        <v>212</v>
      </c>
      <c r="E177" s="40"/>
      <c r="F177" s="226" t="s">
        <v>249</v>
      </c>
      <c r="G177" s="40"/>
      <c r="H177" s="40"/>
      <c r="I177" s="227"/>
      <c r="J177" s="40"/>
      <c r="K177" s="40"/>
      <c r="L177" s="44"/>
      <c r="M177" s="228"/>
      <c r="N177" s="229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212</v>
      </c>
      <c r="AU177" s="17" t="s">
        <v>85</v>
      </c>
    </row>
    <row r="178" s="2" customFormat="1" ht="24.15" customHeight="1">
      <c r="A178" s="38"/>
      <c r="B178" s="39"/>
      <c r="C178" s="211" t="s">
        <v>202</v>
      </c>
      <c r="D178" s="211" t="s">
        <v>134</v>
      </c>
      <c r="E178" s="212" t="s">
        <v>271</v>
      </c>
      <c r="F178" s="213" t="s">
        <v>272</v>
      </c>
      <c r="G178" s="214" t="s">
        <v>137</v>
      </c>
      <c r="H178" s="215">
        <v>3</v>
      </c>
      <c r="I178" s="216"/>
      <c r="J178" s="217">
        <f>ROUND(I178*H178,2)</f>
        <v>0</v>
      </c>
      <c r="K178" s="218"/>
      <c r="L178" s="44"/>
      <c r="M178" s="219" t="s">
        <v>1</v>
      </c>
      <c r="N178" s="220" t="s">
        <v>42</v>
      </c>
      <c r="O178" s="91"/>
      <c r="P178" s="221">
        <f>O178*H178</f>
        <v>0</v>
      </c>
      <c r="Q178" s="221">
        <v>0</v>
      </c>
      <c r="R178" s="221">
        <f>Q178*H178</f>
        <v>0</v>
      </c>
      <c r="S178" s="221">
        <v>0</v>
      </c>
      <c r="T178" s="22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3" t="s">
        <v>138</v>
      </c>
      <c r="AT178" s="223" t="s">
        <v>134</v>
      </c>
      <c r="AU178" s="223" t="s">
        <v>85</v>
      </c>
      <c r="AY178" s="17" t="s">
        <v>133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7" t="s">
        <v>85</v>
      </c>
      <c r="BK178" s="224">
        <f>ROUND(I178*H178,2)</f>
        <v>0</v>
      </c>
      <c r="BL178" s="17" t="s">
        <v>138</v>
      </c>
      <c r="BM178" s="223" t="s">
        <v>273</v>
      </c>
    </row>
    <row r="179" s="2" customFormat="1" ht="16.5" customHeight="1">
      <c r="A179" s="38"/>
      <c r="B179" s="39"/>
      <c r="C179" s="211" t="s">
        <v>274</v>
      </c>
      <c r="D179" s="211" t="s">
        <v>134</v>
      </c>
      <c r="E179" s="212" t="s">
        <v>275</v>
      </c>
      <c r="F179" s="213" t="s">
        <v>276</v>
      </c>
      <c r="G179" s="214" t="s">
        <v>137</v>
      </c>
      <c r="H179" s="215">
        <v>2</v>
      </c>
      <c r="I179" s="216"/>
      <c r="J179" s="217">
        <f>ROUND(I179*H179,2)</f>
        <v>0</v>
      </c>
      <c r="K179" s="218"/>
      <c r="L179" s="44"/>
      <c r="M179" s="219" t="s">
        <v>1</v>
      </c>
      <c r="N179" s="220" t="s">
        <v>42</v>
      </c>
      <c r="O179" s="91"/>
      <c r="P179" s="221">
        <f>O179*H179</f>
        <v>0</v>
      </c>
      <c r="Q179" s="221">
        <v>0</v>
      </c>
      <c r="R179" s="221">
        <f>Q179*H179</f>
        <v>0</v>
      </c>
      <c r="S179" s="221">
        <v>0</v>
      </c>
      <c r="T179" s="22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3" t="s">
        <v>138</v>
      </c>
      <c r="AT179" s="223" t="s">
        <v>134</v>
      </c>
      <c r="AU179" s="223" t="s">
        <v>85</v>
      </c>
      <c r="AY179" s="17" t="s">
        <v>133</v>
      </c>
      <c r="BE179" s="224">
        <f>IF(N179="základní",J179,0)</f>
        <v>0</v>
      </c>
      <c r="BF179" s="224">
        <f>IF(N179="snížená",J179,0)</f>
        <v>0</v>
      </c>
      <c r="BG179" s="224">
        <f>IF(N179="zákl. přenesená",J179,0)</f>
        <v>0</v>
      </c>
      <c r="BH179" s="224">
        <f>IF(N179="sníž. přenesená",J179,0)</f>
        <v>0</v>
      </c>
      <c r="BI179" s="224">
        <f>IF(N179="nulová",J179,0)</f>
        <v>0</v>
      </c>
      <c r="BJ179" s="17" t="s">
        <v>85</v>
      </c>
      <c r="BK179" s="224">
        <f>ROUND(I179*H179,2)</f>
        <v>0</v>
      </c>
      <c r="BL179" s="17" t="s">
        <v>138</v>
      </c>
      <c r="BM179" s="223" t="s">
        <v>277</v>
      </c>
    </row>
    <row r="180" s="2" customFormat="1">
      <c r="A180" s="38"/>
      <c r="B180" s="39"/>
      <c r="C180" s="40"/>
      <c r="D180" s="225" t="s">
        <v>212</v>
      </c>
      <c r="E180" s="40"/>
      <c r="F180" s="226" t="s">
        <v>278</v>
      </c>
      <c r="G180" s="40"/>
      <c r="H180" s="40"/>
      <c r="I180" s="227"/>
      <c r="J180" s="40"/>
      <c r="K180" s="40"/>
      <c r="L180" s="44"/>
      <c r="M180" s="228"/>
      <c r="N180" s="229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212</v>
      </c>
      <c r="AU180" s="17" t="s">
        <v>85</v>
      </c>
    </row>
    <row r="181" s="2" customFormat="1" ht="16.5" customHeight="1">
      <c r="A181" s="38"/>
      <c r="B181" s="39"/>
      <c r="C181" s="211" t="s">
        <v>205</v>
      </c>
      <c r="D181" s="211" t="s">
        <v>134</v>
      </c>
      <c r="E181" s="212" t="s">
        <v>279</v>
      </c>
      <c r="F181" s="213" t="s">
        <v>280</v>
      </c>
      <c r="G181" s="214" t="s">
        <v>137</v>
      </c>
      <c r="H181" s="215">
        <v>2</v>
      </c>
      <c r="I181" s="216"/>
      <c r="J181" s="217">
        <f>ROUND(I181*H181,2)</f>
        <v>0</v>
      </c>
      <c r="K181" s="218"/>
      <c r="L181" s="44"/>
      <c r="M181" s="219" t="s">
        <v>1</v>
      </c>
      <c r="N181" s="220" t="s">
        <v>42</v>
      </c>
      <c r="O181" s="91"/>
      <c r="P181" s="221">
        <f>O181*H181</f>
        <v>0</v>
      </c>
      <c r="Q181" s="221">
        <v>0</v>
      </c>
      <c r="R181" s="221">
        <f>Q181*H181</f>
        <v>0</v>
      </c>
      <c r="S181" s="221">
        <v>0</v>
      </c>
      <c r="T181" s="22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3" t="s">
        <v>138</v>
      </c>
      <c r="AT181" s="223" t="s">
        <v>134</v>
      </c>
      <c r="AU181" s="223" t="s">
        <v>85</v>
      </c>
      <c r="AY181" s="17" t="s">
        <v>133</v>
      </c>
      <c r="BE181" s="224">
        <f>IF(N181="základní",J181,0)</f>
        <v>0</v>
      </c>
      <c r="BF181" s="224">
        <f>IF(N181="snížená",J181,0)</f>
        <v>0</v>
      </c>
      <c r="BG181" s="224">
        <f>IF(N181="zákl. přenesená",J181,0)</f>
        <v>0</v>
      </c>
      <c r="BH181" s="224">
        <f>IF(N181="sníž. přenesená",J181,0)</f>
        <v>0</v>
      </c>
      <c r="BI181" s="224">
        <f>IF(N181="nulová",J181,0)</f>
        <v>0</v>
      </c>
      <c r="BJ181" s="17" t="s">
        <v>85</v>
      </c>
      <c r="BK181" s="224">
        <f>ROUND(I181*H181,2)</f>
        <v>0</v>
      </c>
      <c r="BL181" s="17" t="s">
        <v>138</v>
      </c>
      <c r="BM181" s="223" t="s">
        <v>281</v>
      </c>
    </row>
    <row r="182" s="2" customFormat="1">
      <c r="A182" s="38"/>
      <c r="B182" s="39"/>
      <c r="C182" s="40"/>
      <c r="D182" s="225" t="s">
        <v>212</v>
      </c>
      <c r="E182" s="40"/>
      <c r="F182" s="226" t="s">
        <v>278</v>
      </c>
      <c r="G182" s="40"/>
      <c r="H182" s="40"/>
      <c r="I182" s="227"/>
      <c r="J182" s="40"/>
      <c r="K182" s="40"/>
      <c r="L182" s="44"/>
      <c r="M182" s="228"/>
      <c r="N182" s="229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212</v>
      </c>
      <c r="AU182" s="17" t="s">
        <v>85</v>
      </c>
    </row>
    <row r="183" s="2" customFormat="1" ht="16.5" customHeight="1">
      <c r="A183" s="38"/>
      <c r="B183" s="39"/>
      <c r="C183" s="211" t="s">
        <v>282</v>
      </c>
      <c r="D183" s="211" t="s">
        <v>134</v>
      </c>
      <c r="E183" s="212" t="s">
        <v>283</v>
      </c>
      <c r="F183" s="213" t="s">
        <v>284</v>
      </c>
      <c r="G183" s="214" t="s">
        <v>137</v>
      </c>
      <c r="H183" s="215">
        <v>2</v>
      </c>
      <c r="I183" s="216"/>
      <c r="J183" s="217">
        <f>ROUND(I183*H183,2)</f>
        <v>0</v>
      </c>
      <c r="K183" s="218"/>
      <c r="L183" s="44"/>
      <c r="M183" s="219" t="s">
        <v>1</v>
      </c>
      <c r="N183" s="220" t="s">
        <v>42</v>
      </c>
      <c r="O183" s="91"/>
      <c r="P183" s="221">
        <f>O183*H183</f>
        <v>0</v>
      </c>
      <c r="Q183" s="221">
        <v>0</v>
      </c>
      <c r="R183" s="221">
        <f>Q183*H183</f>
        <v>0</v>
      </c>
      <c r="S183" s="221">
        <v>0</v>
      </c>
      <c r="T183" s="22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3" t="s">
        <v>138</v>
      </c>
      <c r="AT183" s="223" t="s">
        <v>134</v>
      </c>
      <c r="AU183" s="223" t="s">
        <v>85</v>
      </c>
      <c r="AY183" s="17" t="s">
        <v>133</v>
      </c>
      <c r="BE183" s="224">
        <f>IF(N183="základní",J183,0)</f>
        <v>0</v>
      </c>
      <c r="BF183" s="224">
        <f>IF(N183="snížená",J183,0)</f>
        <v>0</v>
      </c>
      <c r="BG183" s="224">
        <f>IF(N183="zákl. přenesená",J183,0)</f>
        <v>0</v>
      </c>
      <c r="BH183" s="224">
        <f>IF(N183="sníž. přenesená",J183,0)</f>
        <v>0</v>
      </c>
      <c r="BI183" s="224">
        <f>IF(N183="nulová",J183,0)</f>
        <v>0</v>
      </c>
      <c r="BJ183" s="17" t="s">
        <v>85</v>
      </c>
      <c r="BK183" s="224">
        <f>ROUND(I183*H183,2)</f>
        <v>0</v>
      </c>
      <c r="BL183" s="17" t="s">
        <v>138</v>
      </c>
      <c r="BM183" s="223" t="s">
        <v>285</v>
      </c>
    </row>
    <row r="184" s="2" customFormat="1">
      <c r="A184" s="38"/>
      <c r="B184" s="39"/>
      <c r="C184" s="40"/>
      <c r="D184" s="225" t="s">
        <v>212</v>
      </c>
      <c r="E184" s="40"/>
      <c r="F184" s="226" t="s">
        <v>278</v>
      </c>
      <c r="G184" s="40"/>
      <c r="H184" s="40"/>
      <c r="I184" s="227"/>
      <c r="J184" s="40"/>
      <c r="K184" s="40"/>
      <c r="L184" s="44"/>
      <c r="M184" s="228"/>
      <c r="N184" s="229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212</v>
      </c>
      <c r="AU184" s="17" t="s">
        <v>85</v>
      </c>
    </row>
    <row r="185" s="2" customFormat="1" ht="16.5" customHeight="1">
      <c r="A185" s="38"/>
      <c r="B185" s="39"/>
      <c r="C185" s="211" t="s">
        <v>208</v>
      </c>
      <c r="D185" s="211" t="s">
        <v>134</v>
      </c>
      <c r="E185" s="212" t="s">
        <v>286</v>
      </c>
      <c r="F185" s="213" t="s">
        <v>287</v>
      </c>
      <c r="G185" s="214" t="s">
        <v>137</v>
      </c>
      <c r="H185" s="215">
        <v>150</v>
      </c>
      <c r="I185" s="216"/>
      <c r="J185" s="217">
        <f>ROUND(I185*H185,2)</f>
        <v>0</v>
      </c>
      <c r="K185" s="218"/>
      <c r="L185" s="44"/>
      <c r="M185" s="219" t="s">
        <v>1</v>
      </c>
      <c r="N185" s="220" t="s">
        <v>42</v>
      </c>
      <c r="O185" s="91"/>
      <c r="P185" s="221">
        <f>O185*H185</f>
        <v>0</v>
      </c>
      <c r="Q185" s="221">
        <v>0</v>
      </c>
      <c r="R185" s="221">
        <f>Q185*H185</f>
        <v>0</v>
      </c>
      <c r="S185" s="221">
        <v>0</v>
      </c>
      <c r="T185" s="22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3" t="s">
        <v>138</v>
      </c>
      <c r="AT185" s="223" t="s">
        <v>134</v>
      </c>
      <c r="AU185" s="223" t="s">
        <v>85</v>
      </c>
      <c r="AY185" s="17" t="s">
        <v>133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7" t="s">
        <v>85</v>
      </c>
      <c r="BK185" s="224">
        <f>ROUND(I185*H185,2)</f>
        <v>0</v>
      </c>
      <c r="BL185" s="17" t="s">
        <v>138</v>
      </c>
      <c r="BM185" s="223" t="s">
        <v>288</v>
      </c>
    </row>
    <row r="186" s="2" customFormat="1" ht="16.5" customHeight="1">
      <c r="A186" s="38"/>
      <c r="B186" s="39"/>
      <c r="C186" s="211" t="s">
        <v>289</v>
      </c>
      <c r="D186" s="211" t="s">
        <v>134</v>
      </c>
      <c r="E186" s="212" t="s">
        <v>290</v>
      </c>
      <c r="F186" s="213" t="s">
        <v>291</v>
      </c>
      <c r="G186" s="214" t="s">
        <v>151</v>
      </c>
      <c r="H186" s="215">
        <v>1</v>
      </c>
      <c r="I186" s="216"/>
      <c r="J186" s="217">
        <f>ROUND(I186*H186,2)</f>
        <v>0</v>
      </c>
      <c r="K186" s="218"/>
      <c r="L186" s="44"/>
      <c r="M186" s="219" t="s">
        <v>1</v>
      </c>
      <c r="N186" s="220" t="s">
        <v>42</v>
      </c>
      <c r="O186" s="91"/>
      <c r="P186" s="221">
        <f>O186*H186</f>
        <v>0</v>
      </c>
      <c r="Q186" s="221">
        <v>0</v>
      </c>
      <c r="R186" s="221">
        <f>Q186*H186</f>
        <v>0</v>
      </c>
      <c r="S186" s="221">
        <v>0</v>
      </c>
      <c r="T186" s="22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3" t="s">
        <v>138</v>
      </c>
      <c r="AT186" s="223" t="s">
        <v>134</v>
      </c>
      <c r="AU186" s="223" t="s">
        <v>85</v>
      </c>
      <c r="AY186" s="17" t="s">
        <v>133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7" t="s">
        <v>85</v>
      </c>
      <c r="BK186" s="224">
        <f>ROUND(I186*H186,2)</f>
        <v>0</v>
      </c>
      <c r="BL186" s="17" t="s">
        <v>138</v>
      </c>
      <c r="BM186" s="223" t="s">
        <v>292</v>
      </c>
    </row>
    <row r="187" s="2" customFormat="1" ht="16.5" customHeight="1">
      <c r="A187" s="38"/>
      <c r="B187" s="39"/>
      <c r="C187" s="211" t="s">
        <v>211</v>
      </c>
      <c r="D187" s="211" t="s">
        <v>134</v>
      </c>
      <c r="E187" s="212" t="s">
        <v>293</v>
      </c>
      <c r="F187" s="213" t="s">
        <v>294</v>
      </c>
      <c r="G187" s="214" t="s">
        <v>137</v>
      </c>
      <c r="H187" s="215">
        <v>2</v>
      </c>
      <c r="I187" s="216"/>
      <c r="J187" s="217">
        <f>ROUND(I187*H187,2)</f>
        <v>0</v>
      </c>
      <c r="K187" s="218"/>
      <c r="L187" s="44"/>
      <c r="M187" s="219" t="s">
        <v>1</v>
      </c>
      <c r="N187" s="220" t="s">
        <v>42</v>
      </c>
      <c r="O187" s="91"/>
      <c r="P187" s="221">
        <f>O187*H187</f>
        <v>0</v>
      </c>
      <c r="Q187" s="221">
        <v>0</v>
      </c>
      <c r="R187" s="221">
        <f>Q187*H187</f>
        <v>0</v>
      </c>
      <c r="S187" s="221">
        <v>0</v>
      </c>
      <c r="T187" s="22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3" t="s">
        <v>138</v>
      </c>
      <c r="AT187" s="223" t="s">
        <v>134</v>
      </c>
      <c r="AU187" s="223" t="s">
        <v>85</v>
      </c>
      <c r="AY187" s="17" t="s">
        <v>133</v>
      </c>
      <c r="BE187" s="224">
        <f>IF(N187="základní",J187,0)</f>
        <v>0</v>
      </c>
      <c r="BF187" s="224">
        <f>IF(N187="snížená",J187,0)</f>
        <v>0</v>
      </c>
      <c r="BG187" s="224">
        <f>IF(N187="zákl. přenesená",J187,0)</f>
        <v>0</v>
      </c>
      <c r="BH187" s="224">
        <f>IF(N187="sníž. přenesená",J187,0)</f>
        <v>0</v>
      </c>
      <c r="BI187" s="224">
        <f>IF(N187="nulová",J187,0)</f>
        <v>0</v>
      </c>
      <c r="BJ187" s="17" t="s">
        <v>85</v>
      </c>
      <c r="BK187" s="224">
        <f>ROUND(I187*H187,2)</f>
        <v>0</v>
      </c>
      <c r="BL187" s="17" t="s">
        <v>138</v>
      </c>
      <c r="BM187" s="223" t="s">
        <v>295</v>
      </c>
    </row>
    <row r="188" s="2" customFormat="1" ht="16.5" customHeight="1">
      <c r="A188" s="38"/>
      <c r="B188" s="39"/>
      <c r="C188" s="211" t="s">
        <v>296</v>
      </c>
      <c r="D188" s="211" t="s">
        <v>134</v>
      </c>
      <c r="E188" s="212" t="s">
        <v>297</v>
      </c>
      <c r="F188" s="213" t="s">
        <v>298</v>
      </c>
      <c r="G188" s="214" t="s">
        <v>151</v>
      </c>
      <c r="H188" s="215">
        <v>1</v>
      </c>
      <c r="I188" s="216"/>
      <c r="J188" s="217">
        <f>ROUND(I188*H188,2)</f>
        <v>0</v>
      </c>
      <c r="K188" s="218"/>
      <c r="L188" s="44"/>
      <c r="M188" s="219" t="s">
        <v>1</v>
      </c>
      <c r="N188" s="220" t="s">
        <v>42</v>
      </c>
      <c r="O188" s="91"/>
      <c r="P188" s="221">
        <f>O188*H188</f>
        <v>0</v>
      </c>
      <c r="Q188" s="221">
        <v>0</v>
      </c>
      <c r="R188" s="221">
        <f>Q188*H188</f>
        <v>0</v>
      </c>
      <c r="S188" s="221">
        <v>0</v>
      </c>
      <c r="T188" s="22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3" t="s">
        <v>138</v>
      </c>
      <c r="AT188" s="223" t="s">
        <v>134</v>
      </c>
      <c r="AU188" s="223" t="s">
        <v>85</v>
      </c>
      <c r="AY188" s="17" t="s">
        <v>133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7" t="s">
        <v>85</v>
      </c>
      <c r="BK188" s="224">
        <f>ROUND(I188*H188,2)</f>
        <v>0</v>
      </c>
      <c r="BL188" s="17" t="s">
        <v>138</v>
      </c>
      <c r="BM188" s="223" t="s">
        <v>299</v>
      </c>
    </row>
    <row r="189" s="11" customFormat="1" ht="25.92" customHeight="1">
      <c r="A189" s="11"/>
      <c r="B189" s="197"/>
      <c r="C189" s="198"/>
      <c r="D189" s="199" t="s">
        <v>76</v>
      </c>
      <c r="E189" s="200" t="s">
        <v>300</v>
      </c>
      <c r="F189" s="200" t="s">
        <v>301</v>
      </c>
      <c r="G189" s="198"/>
      <c r="H189" s="198"/>
      <c r="I189" s="201"/>
      <c r="J189" s="202">
        <f>BK189</f>
        <v>0</v>
      </c>
      <c r="K189" s="198"/>
      <c r="L189" s="203"/>
      <c r="M189" s="204"/>
      <c r="N189" s="205"/>
      <c r="O189" s="205"/>
      <c r="P189" s="206">
        <f>SUM(P190:P208)</f>
        <v>0</v>
      </c>
      <c r="Q189" s="205"/>
      <c r="R189" s="206">
        <f>SUM(R190:R208)</f>
        <v>0</v>
      </c>
      <c r="S189" s="205"/>
      <c r="T189" s="207">
        <f>SUM(T190:T208)</f>
        <v>0</v>
      </c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R189" s="208" t="s">
        <v>85</v>
      </c>
      <c r="AT189" s="209" t="s">
        <v>76</v>
      </c>
      <c r="AU189" s="209" t="s">
        <v>77</v>
      </c>
      <c r="AY189" s="208" t="s">
        <v>133</v>
      </c>
      <c r="BK189" s="210">
        <f>SUM(BK190:BK208)</f>
        <v>0</v>
      </c>
    </row>
    <row r="190" s="2" customFormat="1" ht="16.5" customHeight="1">
      <c r="A190" s="38"/>
      <c r="B190" s="39"/>
      <c r="C190" s="211" t="s">
        <v>217</v>
      </c>
      <c r="D190" s="211" t="s">
        <v>134</v>
      </c>
      <c r="E190" s="212" t="s">
        <v>302</v>
      </c>
      <c r="F190" s="213" t="s">
        <v>303</v>
      </c>
      <c r="G190" s="214" t="s">
        <v>304</v>
      </c>
      <c r="H190" s="215">
        <v>650</v>
      </c>
      <c r="I190" s="216"/>
      <c r="J190" s="217">
        <f>ROUND(I190*H190,2)</f>
        <v>0</v>
      </c>
      <c r="K190" s="218"/>
      <c r="L190" s="44"/>
      <c r="M190" s="219" t="s">
        <v>1</v>
      </c>
      <c r="N190" s="220" t="s">
        <v>42</v>
      </c>
      <c r="O190" s="91"/>
      <c r="P190" s="221">
        <f>O190*H190</f>
        <v>0</v>
      </c>
      <c r="Q190" s="221">
        <v>0</v>
      </c>
      <c r="R190" s="221">
        <f>Q190*H190</f>
        <v>0</v>
      </c>
      <c r="S190" s="221">
        <v>0</v>
      </c>
      <c r="T190" s="22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3" t="s">
        <v>138</v>
      </c>
      <c r="AT190" s="223" t="s">
        <v>134</v>
      </c>
      <c r="AU190" s="223" t="s">
        <v>85</v>
      </c>
      <c r="AY190" s="17" t="s">
        <v>133</v>
      </c>
      <c r="BE190" s="224">
        <f>IF(N190="základní",J190,0)</f>
        <v>0</v>
      </c>
      <c r="BF190" s="224">
        <f>IF(N190="snížená",J190,0)</f>
        <v>0</v>
      </c>
      <c r="BG190" s="224">
        <f>IF(N190="zákl. přenesená",J190,0)</f>
        <v>0</v>
      </c>
      <c r="BH190" s="224">
        <f>IF(N190="sníž. přenesená",J190,0)</f>
        <v>0</v>
      </c>
      <c r="BI190" s="224">
        <f>IF(N190="nulová",J190,0)</f>
        <v>0</v>
      </c>
      <c r="BJ190" s="17" t="s">
        <v>85</v>
      </c>
      <c r="BK190" s="224">
        <f>ROUND(I190*H190,2)</f>
        <v>0</v>
      </c>
      <c r="BL190" s="17" t="s">
        <v>138</v>
      </c>
      <c r="BM190" s="223" t="s">
        <v>305</v>
      </c>
    </row>
    <row r="191" s="2" customFormat="1" ht="16.5" customHeight="1">
      <c r="A191" s="38"/>
      <c r="B191" s="39"/>
      <c r="C191" s="211" t="s">
        <v>306</v>
      </c>
      <c r="D191" s="211" t="s">
        <v>134</v>
      </c>
      <c r="E191" s="212" t="s">
        <v>307</v>
      </c>
      <c r="F191" s="213" t="s">
        <v>308</v>
      </c>
      <c r="G191" s="214" t="s">
        <v>304</v>
      </c>
      <c r="H191" s="215">
        <v>50</v>
      </c>
      <c r="I191" s="216"/>
      <c r="J191" s="217">
        <f>ROUND(I191*H191,2)</f>
        <v>0</v>
      </c>
      <c r="K191" s="218"/>
      <c r="L191" s="44"/>
      <c r="M191" s="219" t="s">
        <v>1</v>
      </c>
      <c r="N191" s="220" t="s">
        <v>42</v>
      </c>
      <c r="O191" s="91"/>
      <c r="P191" s="221">
        <f>O191*H191</f>
        <v>0</v>
      </c>
      <c r="Q191" s="221">
        <v>0</v>
      </c>
      <c r="R191" s="221">
        <f>Q191*H191</f>
        <v>0</v>
      </c>
      <c r="S191" s="221">
        <v>0</v>
      </c>
      <c r="T191" s="222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3" t="s">
        <v>138</v>
      </c>
      <c r="AT191" s="223" t="s">
        <v>134</v>
      </c>
      <c r="AU191" s="223" t="s">
        <v>85</v>
      </c>
      <c r="AY191" s="17" t="s">
        <v>133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7" t="s">
        <v>85</v>
      </c>
      <c r="BK191" s="224">
        <f>ROUND(I191*H191,2)</f>
        <v>0</v>
      </c>
      <c r="BL191" s="17" t="s">
        <v>138</v>
      </c>
      <c r="BM191" s="223" t="s">
        <v>309</v>
      </c>
    </row>
    <row r="192" s="2" customFormat="1" ht="16.5" customHeight="1">
      <c r="A192" s="38"/>
      <c r="B192" s="39"/>
      <c r="C192" s="211" t="s">
        <v>220</v>
      </c>
      <c r="D192" s="211" t="s">
        <v>134</v>
      </c>
      <c r="E192" s="212" t="s">
        <v>310</v>
      </c>
      <c r="F192" s="213" t="s">
        <v>311</v>
      </c>
      <c r="G192" s="214" t="s">
        <v>304</v>
      </c>
      <c r="H192" s="215">
        <v>170</v>
      </c>
      <c r="I192" s="216"/>
      <c r="J192" s="217">
        <f>ROUND(I192*H192,2)</f>
        <v>0</v>
      </c>
      <c r="K192" s="218"/>
      <c r="L192" s="44"/>
      <c r="M192" s="219" t="s">
        <v>1</v>
      </c>
      <c r="N192" s="220" t="s">
        <v>42</v>
      </c>
      <c r="O192" s="91"/>
      <c r="P192" s="221">
        <f>O192*H192</f>
        <v>0</v>
      </c>
      <c r="Q192" s="221">
        <v>0</v>
      </c>
      <c r="R192" s="221">
        <f>Q192*H192</f>
        <v>0</v>
      </c>
      <c r="S192" s="221">
        <v>0</v>
      </c>
      <c r="T192" s="22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3" t="s">
        <v>138</v>
      </c>
      <c r="AT192" s="223" t="s">
        <v>134</v>
      </c>
      <c r="AU192" s="223" t="s">
        <v>85</v>
      </c>
      <c r="AY192" s="17" t="s">
        <v>133</v>
      </c>
      <c r="BE192" s="224">
        <f>IF(N192="základní",J192,0)</f>
        <v>0</v>
      </c>
      <c r="BF192" s="224">
        <f>IF(N192="snížená",J192,0)</f>
        <v>0</v>
      </c>
      <c r="BG192" s="224">
        <f>IF(N192="zákl. přenesená",J192,0)</f>
        <v>0</v>
      </c>
      <c r="BH192" s="224">
        <f>IF(N192="sníž. přenesená",J192,0)</f>
        <v>0</v>
      </c>
      <c r="BI192" s="224">
        <f>IF(N192="nulová",J192,0)</f>
        <v>0</v>
      </c>
      <c r="BJ192" s="17" t="s">
        <v>85</v>
      </c>
      <c r="BK192" s="224">
        <f>ROUND(I192*H192,2)</f>
        <v>0</v>
      </c>
      <c r="BL192" s="17" t="s">
        <v>138</v>
      </c>
      <c r="BM192" s="223" t="s">
        <v>312</v>
      </c>
    </row>
    <row r="193" s="2" customFormat="1" ht="16.5" customHeight="1">
      <c r="A193" s="38"/>
      <c r="B193" s="39"/>
      <c r="C193" s="211" t="s">
        <v>313</v>
      </c>
      <c r="D193" s="211" t="s">
        <v>134</v>
      </c>
      <c r="E193" s="212" t="s">
        <v>314</v>
      </c>
      <c r="F193" s="213" t="s">
        <v>315</v>
      </c>
      <c r="G193" s="214" t="s">
        <v>304</v>
      </c>
      <c r="H193" s="215">
        <v>500</v>
      </c>
      <c r="I193" s="216"/>
      <c r="J193" s="217">
        <f>ROUND(I193*H193,2)</f>
        <v>0</v>
      </c>
      <c r="K193" s="218"/>
      <c r="L193" s="44"/>
      <c r="M193" s="219" t="s">
        <v>1</v>
      </c>
      <c r="N193" s="220" t="s">
        <v>42</v>
      </c>
      <c r="O193" s="91"/>
      <c r="P193" s="221">
        <f>O193*H193</f>
        <v>0</v>
      </c>
      <c r="Q193" s="221">
        <v>0</v>
      </c>
      <c r="R193" s="221">
        <f>Q193*H193</f>
        <v>0</v>
      </c>
      <c r="S193" s="221">
        <v>0</v>
      </c>
      <c r="T193" s="22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3" t="s">
        <v>138</v>
      </c>
      <c r="AT193" s="223" t="s">
        <v>134</v>
      </c>
      <c r="AU193" s="223" t="s">
        <v>85</v>
      </c>
      <c r="AY193" s="17" t="s">
        <v>133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85</v>
      </c>
      <c r="BK193" s="224">
        <f>ROUND(I193*H193,2)</f>
        <v>0</v>
      </c>
      <c r="BL193" s="17" t="s">
        <v>138</v>
      </c>
      <c r="BM193" s="223" t="s">
        <v>316</v>
      </c>
    </row>
    <row r="194" s="2" customFormat="1" ht="16.5" customHeight="1">
      <c r="A194" s="38"/>
      <c r="B194" s="39"/>
      <c r="C194" s="211" t="s">
        <v>223</v>
      </c>
      <c r="D194" s="211" t="s">
        <v>134</v>
      </c>
      <c r="E194" s="212" t="s">
        <v>317</v>
      </c>
      <c r="F194" s="213" t="s">
        <v>318</v>
      </c>
      <c r="G194" s="214" t="s">
        <v>304</v>
      </c>
      <c r="H194" s="215">
        <v>110</v>
      </c>
      <c r="I194" s="216"/>
      <c r="J194" s="217">
        <f>ROUND(I194*H194,2)</f>
        <v>0</v>
      </c>
      <c r="K194" s="218"/>
      <c r="L194" s="44"/>
      <c r="M194" s="219" t="s">
        <v>1</v>
      </c>
      <c r="N194" s="220" t="s">
        <v>42</v>
      </c>
      <c r="O194" s="91"/>
      <c r="P194" s="221">
        <f>O194*H194</f>
        <v>0</v>
      </c>
      <c r="Q194" s="221">
        <v>0</v>
      </c>
      <c r="R194" s="221">
        <f>Q194*H194</f>
        <v>0</v>
      </c>
      <c r="S194" s="221">
        <v>0</v>
      </c>
      <c r="T194" s="22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3" t="s">
        <v>138</v>
      </c>
      <c r="AT194" s="223" t="s">
        <v>134</v>
      </c>
      <c r="AU194" s="223" t="s">
        <v>85</v>
      </c>
      <c r="AY194" s="17" t="s">
        <v>133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7" t="s">
        <v>85</v>
      </c>
      <c r="BK194" s="224">
        <f>ROUND(I194*H194,2)</f>
        <v>0</v>
      </c>
      <c r="BL194" s="17" t="s">
        <v>138</v>
      </c>
      <c r="BM194" s="223" t="s">
        <v>319</v>
      </c>
    </row>
    <row r="195" s="2" customFormat="1" ht="16.5" customHeight="1">
      <c r="A195" s="38"/>
      <c r="B195" s="39"/>
      <c r="C195" s="211" t="s">
        <v>320</v>
      </c>
      <c r="D195" s="211" t="s">
        <v>134</v>
      </c>
      <c r="E195" s="212" t="s">
        <v>321</v>
      </c>
      <c r="F195" s="213" t="s">
        <v>322</v>
      </c>
      <c r="G195" s="214" t="s">
        <v>304</v>
      </c>
      <c r="H195" s="215">
        <v>75</v>
      </c>
      <c r="I195" s="216"/>
      <c r="J195" s="217">
        <f>ROUND(I195*H195,2)</f>
        <v>0</v>
      </c>
      <c r="K195" s="218"/>
      <c r="L195" s="44"/>
      <c r="M195" s="219" t="s">
        <v>1</v>
      </c>
      <c r="N195" s="220" t="s">
        <v>42</v>
      </c>
      <c r="O195" s="91"/>
      <c r="P195" s="221">
        <f>O195*H195</f>
        <v>0</v>
      </c>
      <c r="Q195" s="221">
        <v>0</v>
      </c>
      <c r="R195" s="221">
        <f>Q195*H195</f>
        <v>0</v>
      </c>
      <c r="S195" s="221">
        <v>0</v>
      </c>
      <c r="T195" s="22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3" t="s">
        <v>138</v>
      </c>
      <c r="AT195" s="223" t="s">
        <v>134</v>
      </c>
      <c r="AU195" s="223" t="s">
        <v>85</v>
      </c>
      <c r="AY195" s="17" t="s">
        <v>133</v>
      </c>
      <c r="BE195" s="224">
        <f>IF(N195="základní",J195,0)</f>
        <v>0</v>
      </c>
      <c r="BF195" s="224">
        <f>IF(N195="snížená",J195,0)</f>
        <v>0</v>
      </c>
      <c r="BG195" s="224">
        <f>IF(N195="zákl. přenesená",J195,0)</f>
        <v>0</v>
      </c>
      <c r="BH195" s="224">
        <f>IF(N195="sníž. přenesená",J195,0)</f>
        <v>0</v>
      </c>
      <c r="BI195" s="224">
        <f>IF(N195="nulová",J195,0)</f>
        <v>0</v>
      </c>
      <c r="BJ195" s="17" t="s">
        <v>85</v>
      </c>
      <c r="BK195" s="224">
        <f>ROUND(I195*H195,2)</f>
        <v>0</v>
      </c>
      <c r="BL195" s="17" t="s">
        <v>138</v>
      </c>
      <c r="BM195" s="223" t="s">
        <v>323</v>
      </c>
    </row>
    <row r="196" s="2" customFormat="1" ht="16.5" customHeight="1">
      <c r="A196" s="38"/>
      <c r="B196" s="39"/>
      <c r="C196" s="211" t="s">
        <v>227</v>
      </c>
      <c r="D196" s="211" t="s">
        <v>134</v>
      </c>
      <c r="E196" s="212" t="s">
        <v>324</v>
      </c>
      <c r="F196" s="213" t="s">
        <v>325</v>
      </c>
      <c r="G196" s="214" t="s">
        <v>304</v>
      </c>
      <c r="H196" s="215">
        <v>20</v>
      </c>
      <c r="I196" s="216"/>
      <c r="J196" s="217">
        <f>ROUND(I196*H196,2)</f>
        <v>0</v>
      </c>
      <c r="K196" s="218"/>
      <c r="L196" s="44"/>
      <c r="M196" s="219" t="s">
        <v>1</v>
      </c>
      <c r="N196" s="220" t="s">
        <v>42</v>
      </c>
      <c r="O196" s="91"/>
      <c r="P196" s="221">
        <f>O196*H196</f>
        <v>0</v>
      </c>
      <c r="Q196" s="221">
        <v>0</v>
      </c>
      <c r="R196" s="221">
        <f>Q196*H196</f>
        <v>0</v>
      </c>
      <c r="S196" s="221">
        <v>0</v>
      </c>
      <c r="T196" s="22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3" t="s">
        <v>138</v>
      </c>
      <c r="AT196" s="223" t="s">
        <v>134</v>
      </c>
      <c r="AU196" s="223" t="s">
        <v>85</v>
      </c>
      <c r="AY196" s="17" t="s">
        <v>133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7" t="s">
        <v>85</v>
      </c>
      <c r="BK196" s="224">
        <f>ROUND(I196*H196,2)</f>
        <v>0</v>
      </c>
      <c r="BL196" s="17" t="s">
        <v>138</v>
      </c>
      <c r="BM196" s="223" t="s">
        <v>326</v>
      </c>
    </row>
    <row r="197" s="2" customFormat="1" ht="16.5" customHeight="1">
      <c r="A197" s="38"/>
      <c r="B197" s="39"/>
      <c r="C197" s="211" t="s">
        <v>327</v>
      </c>
      <c r="D197" s="211" t="s">
        <v>134</v>
      </c>
      <c r="E197" s="212" t="s">
        <v>328</v>
      </c>
      <c r="F197" s="213" t="s">
        <v>329</v>
      </c>
      <c r="G197" s="214" t="s">
        <v>304</v>
      </c>
      <c r="H197" s="215">
        <v>20</v>
      </c>
      <c r="I197" s="216"/>
      <c r="J197" s="217">
        <f>ROUND(I197*H197,2)</f>
        <v>0</v>
      </c>
      <c r="K197" s="218"/>
      <c r="L197" s="44"/>
      <c r="M197" s="219" t="s">
        <v>1</v>
      </c>
      <c r="N197" s="220" t="s">
        <v>42</v>
      </c>
      <c r="O197" s="91"/>
      <c r="P197" s="221">
        <f>O197*H197</f>
        <v>0</v>
      </c>
      <c r="Q197" s="221">
        <v>0</v>
      </c>
      <c r="R197" s="221">
        <f>Q197*H197</f>
        <v>0</v>
      </c>
      <c r="S197" s="221">
        <v>0</v>
      </c>
      <c r="T197" s="22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3" t="s">
        <v>138</v>
      </c>
      <c r="AT197" s="223" t="s">
        <v>134</v>
      </c>
      <c r="AU197" s="223" t="s">
        <v>85</v>
      </c>
      <c r="AY197" s="17" t="s">
        <v>133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7" t="s">
        <v>85</v>
      </c>
      <c r="BK197" s="224">
        <f>ROUND(I197*H197,2)</f>
        <v>0</v>
      </c>
      <c r="BL197" s="17" t="s">
        <v>138</v>
      </c>
      <c r="BM197" s="223" t="s">
        <v>330</v>
      </c>
    </row>
    <row r="198" s="2" customFormat="1" ht="16.5" customHeight="1">
      <c r="A198" s="38"/>
      <c r="B198" s="39"/>
      <c r="C198" s="211" t="s">
        <v>233</v>
      </c>
      <c r="D198" s="211" t="s">
        <v>134</v>
      </c>
      <c r="E198" s="212" t="s">
        <v>331</v>
      </c>
      <c r="F198" s="213" t="s">
        <v>332</v>
      </c>
      <c r="G198" s="214" t="s">
        <v>304</v>
      </c>
      <c r="H198" s="215">
        <v>28</v>
      </c>
      <c r="I198" s="216"/>
      <c r="J198" s="217">
        <f>ROUND(I198*H198,2)</f>
        <v>0</v>
      </c>
      <c r="K198" s="218"/>
      <c r="L198" s="44"/>
      <c r="M198" s="219" t="s">
        <v>1</v>
      </c>
      <c r="N198" s="220" t="s">
        <v>42</v>
      </c>
      <c r="O198" s="91"/>
      <c r="P198" s="221">
        <f>O198*H198</f>
        <v>0</v>
      </c>
      <c r="Q198" s="221">
        <v>0</v>
      </c>
      <c r="R198" s="221">
        <f>Q198*H198</f>
        <v>0</v>
      </c>
      <c r="S198" s="221">
        <v>0</v>
      </c>
      <c r="T198" s="22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3" t="s">
        <v>138</v>
      </c>
      <c r="AT198" s="223" t="s">
        <v>134</v>
      </c>
      <c r="AU198" s="223" t="s">
        <v>85</v>
      </c>
      <c r="AY198" s="17" t="s">
        <v>133</v>
      </c>
      <c r="BE198" s="224">
        <f>IF(N198="základní",J198,0)</f>
        <v>0</v>
      </c>
      <c r="BF198" s="224">
        <f>IF(N198="snížená",J198,0)</f>
        <v>0</v>
      </c>
      <c r="BG198" s="224">
        <f>IF(N198="zákl. přenesená",J198,0)</f>
        <v>0</v>
      </c>
      <c r="BH198" s="224">
        <f>IF(N198="sníž. přenesená",J198,0)</f>
        <v>0</v>
      </c>
      <c r="BI198" s="224">
        <f>IF(N198="nulová",J198,0)</f>
        <v>0</v>
      </c>
      <c r="BJ198" s="17" t="s">
        <v>85</v>
      </c>
      <c r="BK198" s="224">
        <f>ROUND(I198*H198,2)</f>
        <v>0</v>
      </c>
      <c r="BL198" s="17" t="s">
        <v>138</v>
      </c>
      <c r="BM198" s="223" t="s">
        <v>333</v>
      </c>
    </row>
    <row r="199" s="2" customFormat="1" ht="16.5" customHeight="1">
      <c r="A199" s="38"/>
      <c r="B199" s="39"/>
      <c r="C199" s="211" t="s">
        <v>334</v>
      </c>
      <c r="D199" s="211" t="s">
        <v>134</v>
      </c>
      <c r="E199" s="212" t="s">
        <v>335</v>
      </c>
      <c r="F199" s="213" t="s">
        <v>336</v>
      </c>
      <c r="G199" s="214" t="s">
        <v>304</v>
      </c>
      <c r="H199" s="215">
        <v>28</v>
      </c>
      <c r="I199" s="216"/>
      <c r="J199" s="217">
        <f>ROUND(I199*H199,2)</f>
        <v>0</v>
      </c>
      <c r="K199" s="218"/>
      <c r="L199" s="44"/>
      <c r="M199" s="219" t="s">
        <v>1</v>
      </c>
      <c r="N199" s="220" t="s">
        <v>42</v>
      </c>
      <c r="O199" s="91"/>
      <c r="P199" s="221">
        <f>O199*H199</f>
        <v>0</v>
      </c>
      <c r="Q199" s="221">
        <v>0</v>
      </c>
      <c r="R199" s="221">
        <f>Q199*H199</f>
        <v>0</v>
      </c>
      <c r="S199" s="221">
        <v>0</v>
      </c>
      <c r="T199" s="222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3" t="s">
        <v>138</v>
      </c>
      <c r="AT199" s="223" t="s">
        <v>134</v>
      </c>
      <c r="AU199" s="223" t="s">
        <v>85</v>
      </c>
      <c r="AY199" s="17" t="s">
        <v>133</v>
      </c>
      <c r="BE199" s="224">
        <f>IF(N199="základní",J199,0)</f>
        <v>0</v>
      </c>
      <c r="BF199" s="224">
        <f>IF(N199="snížená",J199,0)</f>
        <v>0</v>
      </c>
      <c r="BG199" s="224">
        <f>IF(N199="zákl. přenesená",J199,0)</f>
        <v>0</v>
      </c>
      <c r="BH199" s="224">
        <f>IF(N199="sníž. přenesená",J199,0)</f>
        <v>0</v>
      </c>
      <c r="BI199" s="224">
        <f>IF(N199="nulová",J199,0)</f>
        <v>0</v>
      </c>
      <c r="BJ199" s="17" t="s">
        <v>85</v>
      </c>
      <c r="BK199" s="224">
        <f>ROUND(I199*H199,2)</f>
        <v>0</v>
      </c>
      <c r="BL199" s="17" t="s">
        <v>138</v>
      </c>
      <c r="BM199" s="223" t="s">
        <v>337</v>
      </c>
    </row>
    <row r="200" s="2" customFormat="1" ht="16.5" customHeight="1">
      <c r="A200" s="38"/>
      <c r="B200" s="39"/>
      <c r="C200" s="211" t="s">
        <v>236</v>
      </c>
      <c r="D200" s="211" t="s">
        <v>134</v>
      </c>
      <c r="E200" s="212" t="s">
        <v>338</v>
      </c>
      <c r="F200" s="213" t="s">
        <v>339</v>
      </c>
      <c r="G200" s="214" t="s">
        <v>304</v>
      </c>
      <c r="H200" s="215">
        <v>20</v>
      </c>
      <c r="I200" s="216"/>
      <c r="J200" s="217">
        <f>ROUND(I200*H200,2)</f>
        <v>0</v>
      </c>
      <c r="K200" s="218"/>
      <c r="L200" s="44"/>
      <c r="M200" s="219" t="s">
        <v>1</v>
      </c>
      <c r="N200" s="220" t="s">
        <v>42</v>
      </c>
      <c r="O200" s="91"/>
      <c r="P200" s="221">
        <f>O200*H200</f>
        <v>0</v>
      </c>
      <c r="Q200" s="221">
        <v>0</v>
      </c>
      <c r="R200" s="221">
        <f>Q200*H200</f>
        <v>0</v>
      </c>
      <c r="S200" s="221">
        <v>0</v>
      </c>
      <c r="T200" s="22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3" t="s">
        <v>138</v>
      </c>
      <c r="AT200" s="223" t="s">
        <v>134</v>
      </c>
      <c r="AU200" s="223" t="s">
        <v>85</v>
      </c>
      <c r="AY200" s="17" t="s">
        <v>133</v>
      </c>
      <c r="BE200" s="224">
        <f>IF(N200="základní",J200,0)</f>
        <v>0</v>
      </c>
      <c r="BF200" s="224">
        <f>IF(N200="snížená",J200,0)</f>
        <v>0</v>
      </c>
      <c r="BG200" s="224">
        <f>IF(N200="zákl. přenesená",J200,0)</f>
        <v>0</v>
      </c>
      <c r="BH200" s="224">
        <f>IF(N200="sníž. přenesená",J200,0)</f>
        <v>0</v>
      </c>
      <c r="BI200" s="224">
        <f>IF(N200="nulová",J200,0)</f>
        <v>0</v>
      </c>
      <c r="BJ200" s="17" t="s">
        <v>85</v>
      </c>
      <c r="BK200" s="224">
        <f>ROUND(I200*H200,2)</f>
        <v>0</v>
      </c>
      <c r="BL200" s="17" t="s">
        <v>138</v>
      </c>
      <c r="BM200" s="223" t="s">
        <v>340</v>
      </c>
    </row>
    <row r="201" s="2" customFormat="1" ht="16.5" customHeight="1">
      <c r="A201" s="38"/>
      <c r="B201" s="39"/>
      <c r="C201" s="211" t="s">
        <v>341</v>
      </c>
      <c r="D201" s="211" t="s">
        <v>134</v>
      </c>
      <c r="E201" s="212" t="s">
        <v>342</v>
      </c>
      <c r="F201" s="213" t="s">
        <v>343</v>
      </c>
      <c r="G201" s="214" t="s">
        <v>304</v>
      </c>
      <c r="H201" s="215">
        <v>20</v>
      </c>
      <c r="I201" s="216"/>
      <c r="J201" s="217">
        <f>ROUND(I201*H201,2)</f>
        <v>0</v>
      </c>
      <c r="K201" s="218"/>
      <c r="L201" s="44"/>
      <c r="M201" s="219" t="s">
        <v>1</v>
      </c>
      <c r="N201" s="220" t="s">
        <v>42</v>
      </c>
      <c r="O201" s="91"/>
      <c r="P201" s="221">
        <f>O201*H201</f>
        <v>0</v>
      </c>
      <c r="Q201" s="221">
        <v>0</v>
      </c>
      <c r="R201" s="221">
        <f>Q201*H201</f>
        <v>0</v>
      </c>
      <c r="S201" s="221">
        <v>0</v>
      </c>
      <c r="T201" s="22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3" t="s">
        <v>138</v>
      </c>
      <c r="AT201" s="223" t="s">
        <v>134</v>
      </c>
      <c r="AU201" s="223" t="s">
        <v>85</v>
      </c>
      <c r="AY201" s="17" t="s">
        <v>133</v>
      </c>
      <c r="BE201" s="224">
        <f>IF(N201="základní",J201,0)</f>
        <v>0</v>
      </c>
      <c r="BF201" s="224">
        <f>IF(N201="snížená",J201,0)</f>
        <v>0</v>
      </c>
      <c r="BG201" s="224">
        <f>IF(N201="zákl. přenesená",J201,0)</f>
        <v>0</v>
      </c>
      <c r="BH201" s="224">
        <f>IF(N201="sníž. přenesená",J201,0)</f>
        <v>0</v>
      </c>
      <c r="BI201" s="224">
        <f>IF(N201="nulová",J201,0)</f>
        <v>0</v>
      </c>
      <c r="BJ201" s="17" t="s">
        <v>85</v>
      </c>
      <c r="BK201" s="224">
        <f>ROUND(I201*H201,2)</f>
        <v>0</v>
      </c>
      <c r="BL201" s="17" t="s">
        <v>138</v>
      </c>
      <c r="BM201" s="223" t="s">
        <v>344</v>
      </c>
    </row>
    <row r="202" s="2" customFormat="1" ht="16.5" customHeight="1">
      <c r="A202" s="38"/>
      <c r="B202" s="39"/>
      <c r="C202" s="211" t="s">
        <v>240</v>
      </c>
      <c r="D202" s="211" t="s">
        <v>134</v>
      </c>
      <c r="E202" s="212" t="s">
        <v>345</v>
      </c>
      <c r="F202" s="213" t="s">
        <v>346</v>
      </c>
      <c r="G202" s="214" t="s">
        <v>304</v>
      </c>
      <c r="H202" s="215">
        <v>10</v>
      </c>
      <c r="I202" s="216"/>
      <c r="J202" s="217">
        <f>ROUND(I202*H202,2)</f>
        <v>0</v>
      </c>
      <c r="K202" s="218"/>
      <c r="L202" s="44"/>
      <c r="M202" s="219" t="s">
        <v>1</v>
      </c>
      <c r="N202" s="220" t="s">
        <v>42</v>
      </c>
      <c r="O202" s="91"/>
      <c r="P202" s="221">
        <f>O202*H202</f>
        <v>0</v>
      </c>
      <c r="Q202" s="221">
        <v>0</v>
      </c>
      <c r="R202" s="221">
        <f>Q202*H202</f>
        <v>0</v>
      </c>
      <c r="S202" s="221">
        <v>0</v>
      </c>
      <c r="T202" s="222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3" t="s">
        <v>138</v>
      </c>
      <c r="AT202" s="223" t="s">
        <v>134</v>
      </c>
      <c r="AU202" s="223" t="s">
        <v>85</v>
      </c>
      <c r="AY202" s="17" t="s">
        <v>133</v>
      </c>
      <c r="BE202" s="224">
        <f>IF(N202="základní",J202,0)</f>
        <v>0</v>
      </c>
      <c r="BF202" s="224">
        <f>IF(N202="snížená",J202,0)</f>
        <v>0</v>
      </c>
      <c r="BG202" s="224">
        <f>IF(N202="zákl. přenesená",J202,0)</f>
        <v>0</v>
      </c>
      <c r="BH202" s="224">
        <f>IF(N202="sníž. přenesená",J202,0)</f>
        <v>0</v>
      </c>
      <c r="BI202" s="224">
        <f>IF(N202="nulová",J202,0)</f>
        <v>0</v>
      </c>
      <c r="BJ202" s="17" t="s">
        <v>85</v>
      </c>
      <c r="BK202" s="224">
        <f>ROUND(I202*H202,2)</f>
        <v>0</v>
      </c>
      <c r="BL202" s="17" t="s">
        <v>138</v>
      </c>
      <c r="BM202" s="223" t="s">
        <v>347</v>
      </c>
    </row>
    <row r="203" s="2" customFormat="1" ht="16.5" customHeight="1">
      <c r="A203" s="38"/>
      <c r="B203" s="39"/>
      <c r="C203" s="211" t="s">
        <v>348</v>
      </c>
      <c r="D203" s="211" t="s">
        <v>134</v>
      </c>
      <c r="E203" s="212" t="s">
        <v>349</v>
      </c>
      <c r="F203" s="213" t="s">
        <v>350</v>
      </c>
      <c r="G203" s="214" t="s">
        <v>304</v>
      </c>
      <c r="H203" s="215">
        <v>10</v>
      </c>
      <c r="I203" s="216"/>
      <c r="J203" s="217">
        <f>ROUND(I203*H203,2)</f>
        <v>0</v>
      </c>
      <c r="K203" s="218"/>
      <c r="L203" s="44"/>
      <c r="M203" s="219" t="s">
        <v>1</v>
      </c>
      <c r="N203" s="220" t="s">
        <v>42</v>
      </c>
      <c r="O203" s="91"/>
      <c r="P203" s="221">
        <f>O203*H203</f>
        <v>0</v>
      </c>
      <c r="Q203" s="221">
        <v>0</v>
      </c>
      <c r="R203" s="221">
        <f>Q203*H203</f>
        <v>0</v>
      </c>
      <c r="S203" s="221">
        <v>0</v>
      </c>
      <c r="T203" s="22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3" t="s">
        <v>138</v>
      </c>
      <c r="AT203" s="223" t="s">
        <v>134</v>
      </c>
      <c r="AU203" s="223" t="s">
        <v>85</v>
      </c>
      <c r="AY203" s="17" t="s">
        <v>133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7" t="s">
        <v>85</v>
      </c>
      <c r="BK203" s="224">
        <f>ROUND(I203*H203,2)</f>
        <v>0</v>
      </c>
      <c r="BL203" s="17" t="s">
        <v>138</v>
      </c>
      <c r="BM203" s="223" t="s">
        <v>351</v>
      </c>
    </row>
    <row r="204" s="2" customFormat="1" ht="16.5" customHeight="1">
      <c r="A204" s="38"/>
      <c r="B204" s="39"/>
      <c r="C204" s="211" t="s">
        <v>243</v>
      </c>
      <c r="D204" s="211" t="s">
        <v>134</v>
      </c>
      <c r="E204" s="212" t="s">
        <v>352</v>
      </c>
      <c r="F204" s="213" t="s">
        <v>353</v>
      </c>
      <c r="G204" s="214" t="s">
        <v>304</v>
      </c>
      <c r="H204" s="215">
        <v>300</v>
      </c>
      <c r="I204" s="216"/>
      <c r="J204" s="217">
        <f>ROUND(I204*H204,2)</f>
        <v>0</v>
      </c>
      <c r="K204" s="218"/>
      <c r="L204" s="44"/>
      <c r="M204" s="219" t="s">
        <v>1</v>
      </c>
      <c r="N204" s="220" t="s">
        <v>42</v>
      </c>
      <c r="O204" s="91"/>
      <c r="P204" s="221">
        <f>O204*H204</f>
        <v>0</v>
      </c>
      <c r="Q204" s="221">
        <v>0</v>
      </c>
      <c r="R204" s="221">
        <f>Q204*H204</f>
        <v>0</v>
      </c>
      <c r="S204" s="221">
        <v>0</v>
      </c>
      <c r="T204" s="222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3" t="s">
        <v>138</v>
      </c>
      <c r="AT204" s="223" t="s">
        <v>134</v>
      </c>
      <c r="AU204" s="223" t="s">
        <v>85</v>
      </c>
      <c r="AY204" s="17" t="s">
        <v>133</v>
      </c>
      <c r="BE204" s="224">
        <f>IF(N204="základní",J204,0)</f>
        <v>0</v>
      </c>
      <c r="BF204" s="224">
        <f>IF(N204="snížená",J204,0)</f>
        <v>0</v>
      </c>
      <c r="BG204" s="224">
        <f>IF(N204="zákl. přenesená",J204,0)</f>
        <v>0</v>
      </c>
      <c r="BH204" s="224">
        <f>IF(N204="sníž. přenesená",J204,0)</f>
        <v>0</v>
      </c>
      <c r="BI204" s="224">
        <f>IF(N204="nulová",J204,0)</f>
        <v>0</v>
      </c>
      <c r="BJ204" s="17" t="s">
        <v>85</v>
      </c>
      <c r="BK204" s="224">
        <f>ROUND(I204*H204,2)</f>
        <v>0</v>
      </c>
      <c r="BL204" s="17" t="s">
        <v>138</v>
      </c>
      <c r="BM204" s="223" t="s">
        <v>354</v>
      </c>
    </row>
    <row r="205" s="2" customFormat="1" ht="16.5" customHeight="1">
      <c r="A205" s="38"/>
      <c r="B205" s="39"/>
      <c r="C205" s="211" t="s">
        <v>355</v>
      </c>
      <c r="D205" s="211" t="s">
        <v>134</v>
      </c>
      <c r="E205" s="212" t="s">
        <v>356</v>
      </c>
      <c r="F205" s="213" t="s">
        <v>357</v>
      </c>
      <c r="G205" s="214" t="s">
        <v>304</v>
      </c>
      <c r="H205" s="215">
        <v>100</v>
      </c>
      <c r="I205" s="216"/>
      <c r="J205" s="217">
        <f>ROUND(I205*H205,2)</f>
        <v>0</v>
      </c>
      <c r="K205" s="218"/>
      <c r="L205" s="44"/>
      <c r="M205" s="219" t="s">
        <v>1</v>
      </c>
      <c r="N205" s="220" t="s">
        <v>42</v>
      </c>
      <c r="O205" s="91"/>
      <c r="P205" s="221">
        <f>O205*H205</f>
        <v>0</v>
      </c>
      <c r="Q205" s="221">
        <v>0</v>
      </c>
      <c r="R205" s="221">
        <f>Q205*H205</f>
        <v>0</v>
      </c>
      <c r="S205" s="221">
        <v>0</v>
      </c>
      <c r="T205" s="22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3" t="s">
        <v>138</v>
      </c>
      <c r="AT205" s="223" t="s">
        <v>134</v>
      </c>
      <c r="AU205" s="223" t="s">
        <v>85</v>
      </c>
      <c r="AY205" s="17" t="s">
        <v>133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7" t="s">
        <v>85</v>
      </c>
      <c r="BK205" s="224">
        <f>ROUND(I205*H205,2)</f>
        <v>0</v>
      </c>
      <c r="BL205" s="17" t="s">
        <v>138</v>
      </c>
      <c r="BM205" s="223" t="s">
        <v>358</v>
      </c>
    </row>
    <row r="206" s="2" customFormat="1" ht="16.5" customHeight="1">
      <c r="A206" s="38"/>
      <c r="B206" s="39"/>
      <c r="C206" s="211" t="s">
        <v>248</v>
      </c>
      <c r="D206" s="211" t="s">
        <v>134</v>
      </c>
      <c r="E206" s="212" t="s">
        <v>359</v>
      </c>
      <c r="F206" s="213" t="s">
        <v>360</v>
      </c>
      <c r="G206" s="214" t="s">
        <v>304</v>
      </c>
      <c r="H206" s="215">
        <v>100</v>
      </c>
      <c r="I206" s="216"/>
      <c r="J206" s="217">
        <f>ROUND(I206*H206,2)</f>
        <v>0</v>
      </c>
      <c r="K206" s="218"/>
      <c r="L206" s="44"/>
      <c r="M206" s="219" t="s">
        <v>1</v>
      </c>
      <c r="N206" s="220" t="s">
        <v>42</v>
      </c>
      <c r="O206" s="91"/>
      <c r="P206" s="221">
        <f>O206*H206</f>
        <v>0</v>
      </c>
      <c r="Q206" s="221">
        <v>0</v>
      </c>
      <c r="R206" s="221">
        <f>Q206*H206</f>
        <v>0</v>
      </c>
      <c r="S206" s="221">
        <v>0</v>
      </c>
      <c r="T206" s="222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3" t="s">
        <v>138</v>
      </c>
      <c r="AT206" s="223" t="s">
        <v>134</v>
      </c>
      <c r="AU206" s="223" t="s">
        <v>85</v>
      </c>
      <c r="AY206" s="17" t="s">
        <v>133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7" t="s">
        <v>85</v>
      </c>
      <c r="BK206" s="224">
        <f>ROUND(I206*H206,2)</f>
        <v>0</v>
      </c>
      <c r="BL206" s="17" t="s">
        <v>138</v>
      </c>
      <c r="BM206" s="223" t="s">
        <v>361</v>
      </c>
    </row>
    <row r="207" s="2" customFormat="1" ht="16.5" customHeight="1">
      <c r="A207" s="38"/>
      <c r="B207" s="39"/>
      <c r="C207" s="211" t="s">
        <v>362</v>
      </c>
      <c r="D207" s="211" t="s">
        <v>134</v>
      </c>
      <c r="E207" s="212" t="s">
        <v>363</v>
      </c>
      <c r="F207" s="213" t="s">
        <v>364</v>
      </c>
      <c r="G207" s="214" t="s">
        <v>304</v>
      </c>
      <c r="H207" s="215">
        <v>50</v>
      </c>
      <c r="I207" s="216"/>
      <c r="J207" s="217">
        <f>ROUND(I207*H207,2)</f>
        <v>0</v>
      </c>
      <c r="K207" s="218"/>
      <c r="L207" s="44"/>
      <c r="M207" s="219" t="s">
        <v>1</v>
      </c>
      <c r="N207" s="220" t="s">
        <v>42</v>
      </c>
      <c r="O207" s="91"/>
      <c r="P207" s="221">
        <f>O207*H207</f>
        <v>0</v>
      </c>
      <c r="Q207" s="221">
        <v>0</v>
      </c>
      <c r="R207" s="221">
        <f>Q207*H207</f>
        <v>0</v>
      </c>
      <c r="S207" s="221">
        <v>0</v>
      </c>
      <c r="T207" s="22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3" t="s">
        <v>138</v>
      </c>
      <c r="AT207" s="223" t="s">
        <v>134</v>
      </c>
      <c r="AU207" s="223" t="s">
        <v>85</v>
      </c>
      <c r="AY207" s="17" t="s">
        <v>133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7" t="s">
        <v>85</v>
      </c>
      <c r="BK207" s="224">
        <f>ROUND(I207*H207,2)</f>
        <v>0</v>
      </c>
      <c r="BL207" s="17" t="s">
        <v>138</v>
      </c>
      <c r="BM207" s="223" t="s">
        <v>365</v>
      </c>
    </row>
    <row r="208" s="2" customFormat="1" ht="16.5" customHeight="1">
      <c r="A208" s="38"/>
      <c r="B208" s="39"/>
      <c r="C208" s="211" t="s">
        <v>252</v>
      </c>
      <c r="D208" s="211" t="s">
        <v>134</v>
      </c>
      <c r="E208" s="212" t="s">
        <v>366</v>
      </c>
      <c r="F208" s="213" t="s">
        <v>367</v>
      </c>
      <c r="G208" s="214" t="s">
        <v>304</v>
      </c>
      <c r="H208" s="215">
        <v>20</v>
      </c>
      <c r="I208" s="216"/>
      <c r="J208" s="217">
        <f>ROUND(I208*H208,2)</f>
        <v>0</v>
      </c>
      <c r="K208" s="218"/>
      <c r="L208" s="44"/>
      <c r="M208" s="219" t="s">
        <v>1</v>
      </c>
      <c r="N208" s="220" t="s">
        <v>42</v>
      </c>
      <c r="O208" s="91"/>
      <c r="P208" s="221">
        <f>O208*H208</f>
        <v>0</v>
      </c>
      <c r="Q208" s="221">
        <v>0</v>
      </c>
      <c r="R208" s="221">
        <f>Q208*H208</f>
        <v>0</v>
      </c>
      <c r="S208" s="221">
        <v>0</v>
      </c>
      <c r="T208" s="222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3" t="s">
        <v>138</v>
      </c>
      <c r="AT208" s="223" t="s">
        <v>134</v>
      </c>
      <c r="AU208" s="223" t="s">
        <v>85</v>
      </c>
      <c r="AY208" s="17" t="s">
        <v>133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7" t="s">
        <v>85</v>
      </c>
      <c r="BK208" s="224">
        <f>ROUND(I208*H208,2)</f>
        <v>0</v>
      </c>
      <c r="BL208" s="17" t="s">
        <v>138</v>
      </c>
      <c r="BM208" s="223" t="s">
        <v>368</v>
      </c>
    </row>
    <row r="209" s="11" customFormat="1" ht="25.92" customHeight="1">
      <c r="A209" s="11"/>
      <c r="B209" s="197"/>
      <c r="C209" s="198"/>
      <c r="D209" s="199" t="s">
        <v>76</v>
      </c>
      <c r="E209" s="200" t="s">
        <v>369</v>
      </c>
      <c r="F209" s="200" t="s">
        <v>370</v>
      </c>
      <c r="G209" s="198"/>
      <c r="H209" s="198"/>
      <c r="I209" s="201"/>
      <c r="J209" s="202">
        <f>BK209</f>
        <v>0</v>
      </c>
      <c r="K209" s="198"/>
      <c r="L209" s="203"/>
      <c r="M209" s="204"/>
      <c r="N209" s="205"/>
      <c r="O209" s="205"/>
      <c r="P209" s="206">
        <f>SUM(P210:P218)</f>
        <v>0</v>
      </c>
      <c r="Q209" s="205"/>
      <c r="R209" s="206">
        <f>SUM(R210:R218)</f>
        <v>0</v>
      </c>
      <c r="S209" s="205"/>
      <c r="T209" s="207">
        <f>SUM(T210:T218)</f>
        <v>0</v>
      </c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R209" s="208" t="s">
        <v>85</v>
      </c>
      <c r="AT209" s="209" t="s">
        <v>76</v>
      </c>
      <c r="AU209" s="209" t="s">
        <v>77</v>
      </c>
      <c r="AY209" s="208" t="s">
        <v>133</v>
      </c>
      <c r="BK209" s="210">
        <f>SUM(BK210:BK218)</f>
        <v>0</v>
      </c>
    </row>
    <row r="210" s="2" customFormat="1" ht="16.5" customHeight="1">
      <c r="A210" s="38"/>
      <c r="B210" s="39"/>
      <c r="C210" s="211" t="s">
        <v>371</v>
      </c>
      <c r="D210" s="211" t="s">
        <v>134</v>
      </c>
      <c r="E210" s="212" t="s">
        <v>372</v>
      </c>
      <c r="F210" s="213" t="s">
        <v>373</v>
      </c>
      <c r="G210" s="214" t="s">
        <v>304</v>
      </c>
      <c r="H210" s="215">
        <v>50</v>
      </c>
      <c r="I210" s="216"/>
      <c r="J210" s="217">
        <f>ROUND(I210*H210,2)</f>
        <v>0</v>
      </c>
      <c r="K210" s="218"/>
      <c r="L210" s="44"/>
      <c r="M210" s="219" t="s">
        <v>1</v>
      </c>
      <c r="N210" s="220" t="s">
        <v>42</v>
      </c>
      <c r="O210" s="91"/>
      <c r="P210" s="221">
        <f>O210*H210</f>
        <v>0</v>
      </c>
      <c r="Q210" s="221">
        <v>0</v>
      </c>
      <c r="R210" s="221">
        <f>Q210*H210</f>
        <v>0</v>
      </c>
      <c r="S210" s="221">
        <v>0</v>
      </c>
      <c r="T210" s="222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3" t="s">
        <v>138</v>
      </c>
      <c r="AT210" s="223" t="s">
        <v>134</v>
      </c>
      <c r="AU210" s="223" t="s">
        <v>85</v>
      </c>
      <c r="AY210" s="17" t="s">
        <v>133</v>
      </c>
      <c r="BE210" s="224">
        <f>IF(N210="základní",J210,0)</f>
        <v>0</v>
      </c>
      <c r="BF210" s="224">
        <f>IF(N210="snížená",J210,0)</f>
        <v>0</v>
      </c>
      <c r="BG210" s="224">
        <f>IF(N210="zákl. přenesená",J210,0)</f>
        <v>0</v>
      </c>
      <c r="BH210" s="224">
        <f>IF(N210="sníž. přenesená",J210,0)</f>
        <v>0</v>
      </c>
      <c r="BI210" s="224">
        <f>IF(N210="nulová",J210,0)</f>
        <v>0</v>
      </c>
      <c r="BJ210" s="17" t="s">
        <v>85</v>
      </c>
      <c r="BK210" s="224">
        <f>ROUND(I210*H210,2)</f>
        <v>0</v>
      </c>
      <c r="BL210" s="17" t="s">
        <v>138</v>
      </c>
      <c r="BM210" s="223" t="s">
        <v>374</v>
      </c>
    </row>
    <row r="211" s="2" customFormat="1" ht="16.5" customHeight="1">
      <c r="A211" s="38"/>
      <c r="B211" s="39"/>
      <c r="C211" s="211" t="s">
        <v>256</v>
      </c>
      <c r="D211" s="211" t="s">
        <v>134</v>
      </c>
      <c r="E211" s="212" t="s">
        <v>375</v>
      </c>
      <c r="F211" s="213" t="s">
        <v>376</v>
      </c>
      <c r="G211" s="214" t="s">
        <v>304</v>
      </c>
      <c r="H211" s="215">
        <v>10</v>
      </c>
      <c r="I211" s="216"/>
      <c r="J211" s="217">
        <f>ROUND(I211*H211,2)</f>
        <v>0</v>
      </c>
      <c r="K211" s="218"/>
      <c r="L211" s="44"/>
      <c r="M211" s="219" t="s">
        <v>1</v>
      </c>
      <c r="N211" s="220" t="s">
        <v>42</v>
      </c>
      <c r="O211" s="91"/>
      <c r="P211" s="221">
        <f>O211*H211</f>
        <v>0</v>
      </c>
      <c r="Q211" s="221">
        <v>0</v>
      </c>
      <c r="R211" s="221">
        <f>Q211*H211</f>
        <v>0</v>
      </c>
      <c r="S211" s="221">
        <v>0</v>
      </c>
      <c r="T211" s="22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3" t="s">
        <v>138</v>
      </c>
      <c r="AT211" s="223" t="s">
        <v>134</v>
      </c>
      <c r="AU211" s="223" t="s">
        <v>85</v>
      </c>
      <c r="AY211" s="17" t="s">
        <v>133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7" t="s">
        <v>85</v>
      </c>
      <c r="BK211" s="224">
        <f>ROUND(I211*H211,2)</f>
        <v>0</v>
      </c>
      <c r="BL211" s="17" t="s">
        <v>138</v>
      </c>
      <c r="BM211" s="223" t="s">
        <v>377</v>
      </c>
    </row>
    <row r="212" s="2" customFormat="1" ht="16.5" customHeight="1">
      <c r="A212" s="38"/>
      <c r="B212" s="39"/>
      <c r="C212" s="211" t="s">
        <v>378</v>
      </c>
      <c r="D212" s="211" t="s">
        <v>134</v>
      </c>
      <c r="E212" s="212" t="s">
        <v>379</v>
      </c>
      <c r="F212" s="213" t="s">
        <v>380</v>
      </c>
      <c r="G212" s="214" t="s">
        <v>304</v>
      </c>
      <c r="H212" s="215">
        <v>30</v>
      </c>
      <c r="I212" s="216"/>
      <c r="J212" s="217">
        <f>ROUND(I212*H212,2)</f>
        <v>0</v>
      </c>
      <c r="K212" s="218"/>
      <c r="L212" s="44"/>
      <c r="M212" s="219" t="s">
        <v>1</v>
      </c>
      <c r="N212" s="220" t="s">
        <v>42</v>
      </c>
      <c r="O212" s="91"/>
      <c r="P212" s="221">
        <f>O212*H212</f>
        <v>0</v>
      </c>
      <c r="Q212" s="221">
        <v>0</v>
      </c>
      <c r="R212" s="221">
        <f>Q212*H212</f>
        <v>0</v>
      </c>
      <c r="S212" s="221">
        <v>0</v>
      </c>
      <c r="T212" s="222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3" t="s">
        <v>138</v>
      </c>
      <c r="AT212" s="223" t="s">
        <v>134</v>
      </c>
      <c r="AU212" s="223" t="s">
        <v>85</v>
      </c>
      <c r="AY212" s="17" t="s">
        <v>133</v>
      </c>
      <c r="BE212" s="224">
        <f>IF(N212="základní",J212,0)</f>
        <v>0</v>
      </c>
      <c r="BF212" s="224">
        <f>IF(N212="snížená",J212,0)</f>
        <v>0</v>
      </c>
      <c r="BG212" s="224">
        <f>IF(N212="zákl. přenesená",J212,0)</f>
        <v>0</v>
      </c>
      <c r="BH212" s="224">
        <f>IF(N212="sníž. přenesená",J212,0)</f>
        <v>0</v>
      </c>
      <c r="BI212" s="224">
        <f>IF(N212="nulová",J212,0)</f>
        <v>0</v>
      </c>
      <c r="BJ212" s="17" t="s">
        <v>85</v>
      </c>
      <c r="BK212" s="224">
        <f>ROUND(I212*H212,2)</f>
        <v>0</v>
      </c>
      <c r="BL212" s="17" t="s">
        <v>138</v>
      </c>
      <c r="BM212" s="223" t="s">
        <v>381</v>
      </c>
    </row>
    <row r="213" s="2" customFormat="1" ht="24.15" customHeight="1">
      <c r="A213" s="38"/>
      <c r="B213" s="39"/>
      <c r="C213" s="211" t="s">
        <v>259</v>
      </c>
      <c r="D213" s="211" t="s">
        <v>134</v>
      </c>
      <c r="E213" s="212" t="s">
        <v>382</v>
      </c>
      <c r="F213" s="213" t="s">
        <v>383</v>
      </c>
      <c r="G213" s="214" t="s">
        <v>304</v>
      </c>
      <c r="H213" s="215">
        <v>50</v>
      </c>
      <c r="I213" s="216"/>
      <c r="J213" s="217">
        <f>ROUND(I213*H213,2)</f>
        <v>0</v>
      </c>
      <c r="K213" s="218"/>
      <c r="L213" s="44"/>
      <c r="M213" s="219" t="s">
        <v>1</v>
      </c>
      <c r="N213" s="220" t="s">
        <v>42</v>
      </c>
      <c r="O213" s="91"/>
      <c r="P213" s="221">
        <f>O213*H213</f>
        <v>0</v>
      </c>
      <c r="Q213" s="221">
        <v>0</v>
      </c>
      <c r="R213" s="221">
        <f>Q213*H213</f>
        <v>0</v>
      </c>
      <c r="S213" s="221">
        <v>0</v>
      </c>
      <c r="T213" s="22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3" t="s">
        <v>138</v>
      </c>
      <c r="AT213" s="223" t="s">
        <v>134</v>
      </c>
      <c r="AU213" s="223" t="s">
        <v>85</v>
      </c>
      <c r="AY213" s="17" t="s">
        <v>133</v>
      </c>
      <c r="BE213" s="224">
        <f>IF(N213="základní",J213,0)</f>
        <v>0</v>
      </c>
      <c r="BF213" s="224">
        <f>IF(N213="snížená",J213,0)</f>
        <v>0</v>
      </c>
      <c r="BG213" s="224">
        <f>IF(N213="zákl. přenesená",J213,0)</f>
        <v>0</v>
      </c>
      <c r="BH213" s="224">
        <f>IF(N213="sníž. přenesená",J213,0)</f>
        <v>0</v>
      </c>
      <c r="BI213" s="224">
        <f>IF(N213="nulová",J213,0)</f>
        <v>0</v>
      </c>
      <c r="BJ213" s="17" t="s">
        <v>85</v>
      </c>
      <c r="BK213" s="224">
        <f>ROUND(I213*H213,2)</f>
        <v>0</v>
      </c>
      <c r="BL213" s="17" t="s">
        <v>138</v>
      </c>
      <c r="BM213" s="223" t="s">
        <v>384</v>
      </c>
    </row>
    <row r="214" s="2" customFormat="1">
      <c r="A214" s="38"/>
      <c r="B214" s="39"/>
      <c r="C214" s="40"/>
      <c r="D214" s="225" t="s">
        <v>212</v>
      </c>
      <c r="E214" s="40"/>
      <c r="F214" s="226" t="s">
        <v>385</v>
      </c>
      <c r="G214" s="40"/>
      <c r="H214" s="40"/>
      <c r="I214" s="227"/>
      <c r="J214" s="40"/>
      <c r="K214" s="40"/>
      <c r="L214" s="44"/>
      <c r="M214" s="228"/>
      <c r="N214" s="229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212</v>
      </c>
      <c r="AU214" s="17" t="s">
        <v>85</v>
      </c>
    </row>
    <row r="215" s="2" customFormat="1" ht="33" customHeight="1">
      <c r="A215" s="38"/>
      <c r="B215" s="39"/>
      <c r="C215" s="211" t="s">
        <v>386</v>
      </c>
      <c r="D215" s="211" t="s">
        <v>134</v>
      </c>
      <c r="E215" s="212" t="s">
        <v>387</v>
      </c>
      <c r="F215" s="213" t="s">
        <v>388</v>
      </c>
      <c r="G215" s="214" t="s">
        <v>304</v>
      </c>
      <c r="H215" s="215">
        <v>25</v>
      </c>
      <c r="I215" s="216"/>
      <c r="J215" s="217">
        <f>ROUND(I215*H215,2)</f>
        <v>0</v>
      </c>
      <c r="K215" s="218"/>
      <c r="L215" s="44"/>
      <c r="M215" s="219" t="s">
        <v>1</v>
      </c>
      <c r="N215" s="220" t="s">
        <v>42</v>
      </c>
      <c r="O215" s="91"/>
      <c r="P215" s="221">
        <f>O215*H215</f>
        <v>0</v>
      </c>
      <c r="Q215" s="221">
        <v>0</v>
      </c>
      <c r="R215" s="221">
        <f>Q215*H215</f>
        <v>0</v>
      </c>
      <c r="S215" s="221">
        <v>0</v>
      </c>
      <c r="T215" s="222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3" t="s">
        <v>138</v>
      </c>
      <c r="AT215" s="223" t="s">
        <v>134</v>
      </c>
      <c r="AU215" s="223" t="s">
        <v>85</v>
      </c>
      <c r="AY215" s="17" t="s">
        <v>133</v>
      </c>
      <c r="BE215" s="224">
        <f>IF(N215="základní",J215,0)</f>
        <v>0</v>
      </c>
      <c r="BF215" s="224">
        <f>IF(N215="snížená",J215,0)</f>
        <v>0</v>
      </c>
      <c r="BG215" s="224">
        <f>IF(N215="zákl. přenesená",J215,0)</f>
        <v>0</v>
      </c>
      <c r="BH215" s="224">
        <f>IF(N215="sníž. přenesená",J215,0)</f>
        <v>0</v>
      </c>
      <c r="BI215" s="224">
        <f>IF(N215="nulová",J215,0)</f>
        <v>0</v>
      </c>
      <c r="BJ215" s="17" t="s">
        <v>85</v>
      </c>
      <c r="BK215" s="224">
        <f>ROUND(I215*H215,2)</f>
        <v>0</v>
      </c>
      <c r="BL215" s="17" t="s">
        <v>138</v>
      </c>
      <c r="BM215" s="223" t="s">
        <v>389</v>
      </c>
    </row>
    <row r="216" s="2" customFormat="1">
      <c r="A216" s="38"/>
      <c r="B216" s="39"/>
      <c r="C216" s="40"/>
      <c r="D216" s="225" t="s">
        <v>212</v>
      </c>
      <c r="E216" s="40"/>
      <c r="F216" s="226" t="s">
        <v>385</v>
      </c>
      <c r="G216" s="40"/>
      <c r="H216" s="40"/>
      <c r="I216" s="227"/>
      <c r="J216" s="40"/>
      <c r="K216" s="40"/>
      <c r="L216" s="44"/>
      <c r="M216" s="228"/>
      <c r="N216" s="229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212</v>
      </c>
      <c r="AU216" s="17" t="s">
        <v>85</v>
      </c>
    </row>
    <row r="217" s="2" customFormat="1" ht="16.5" customHeight="1">
      <c r="A217" s="38"/>
      <c r="B217" s="39"/>
      <c r="C217" s="211" t="s">
        <v>263</v>
      </c>
      <c r="D217" s="211" t="s">
        <v>134</v>
      </c>
      <c r="E217" s="212" t="s">
        <v>390</v>
      </c>
      <c r="F217" s="213" t="s">
        <v>391</v>
      </c>
      <c r="G217" s="214" t="s">
        <v>151</v>
      </c>
      <c r="H217" s="215">
        <v>1</v>
      </c>
      <c r="I217" s="216"/>
      <c r="J217" s="217">
        <f>ROUND(I217*H217,2)</f>
        <v>0</v>
      </c>
      <c r="K217" s="218"/>
      <c r="L217" s="44"/>
      <c r="M217" s="219" t="s">
        <v>1</v>
      </c>
      <c r="N217" s="220" t="s">
        <v>42</v>
      </c>
      <c r="O217" s="91"/>
      <c r="P217" s="221">
        <f>O217*H217</f>
        <v>0</v>
      </c>
      <c r="Q217" s="221">
        <v>0</v>
      </c>
      <c r="R217" s="221">
        <f>Q217*H217</f>
        <v>0</v>
      </c>
      <c r="S217" s="221">
        <v>0</v>
      </c>
      <c r="T217" s="22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3" t="s">
        <v>138</v>
      </c>
      <c r="AT217" s="223" t="s">
        <v>134</v>
      </c>
      <c r="AU217" s="223" t="s">
        <v>85</v>
      </c>
      <c r="AY217" s="17" t="s">
        <v>133</v>
      </c>
      <c r="BE217" s="224">
        <f>IF(N217="základní",J217,0)</f>
        <v>0</v>
      </c>
      <c r="BF217" s="224">
        <f>IF(N217="snížená",J217,0)</f>
        <v>0</v>
      </c>
      <c r="BG217" s="224">
        <f>IF(N217="zákl. přenesená",J217,0)</f>
        <v>0</v>
      </c>
      <c r="BH217" s="224">
        <f>IF(N217="sníž. přenesená",J217,0)</f>
        <v>0</v>
      </c>
      <c r="BI217" s="224">
        <f>IF(N217="nulová",J217,0)</f>
        <v>0</v>
      </c>
      <c r="BJ217" s="17" t="s">
        <v>85</v>
      </c>
      <c r="BK217" s="224">
        <f>ROUND(I217*H217,2)</f>
        <v>0</v>
      </c>
      <c r="BL217" s="17" t="s">
        <v>138</v>
      </c>
      <c r="BM217" s="223" t="s">
        <v>392</v>
      </c>
    </row>
    <row r="218" s="2" customFormat="1">
      <c r="A218" s="38"/>
      <c r="B218" s="39"/>
      <c r="C218" s="40"/>
      <c r="D218" s="225" t="s">
        <v>212</v>
      </c>
      <c r="E218" s="40"/>
      <c r="F218" s="226" t="s">
        <v>393</v>
      </c>
      <c r="G218" s="40"/>
      <c r="H218" s="40"/>
      <c r="I218" s="227"/>
      <c r="J218" s="40"/>
      <c r="K218" s="40"/>
      <c r="L218" s="44"/>
      <c r="M218" s="228"/>
      <c r="N218" s="229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212</v>
      </c>
      <c r="AU218" s="17" t="s">
        <v>85</v>
      </c>
    </row>
    <row r="219" s="11" customFormat="1" ht="25.92" customHeight="1">
      <c r="A219" s="11"/>
      <c r="B219" s="197"/>
      <c r="C219" s="198"/>
      <c r="D219" s="199" t="s">
        <v>76</v>
      </c>
      <c r="E219" s="200" t="s">
        <v>394</v>
      </c>
      <c r="F219" s="200" t="s">
        <v>395</v>
      </c>
      <c r="G219" s="198"/>
      <c r="H219" s="198"/>
      <c r="I219" s="201"/>
      <c r="J219" s="202">
        <f>BK219</f>
        <v>0</v>
      </c>
      <c r="K219" s="198"/>
      <c r="L219" s="203"/>
      <c r="M219" s="204"/>
      <c r="N219" s="205"/>
      <c r="O219" s="205"/>
      <c r="P219" s="206">
        <f>SUM(P220:P256)</f>
        <v>0</v>
      </c>
      <c r="Q219" s="205"/>
      <c r="R219" s="206">
        <f>SUM(R220:R256)</f>
        <v>0</v>
      </c>
      <c r="S219" s="205"/>
      <c r="T219" s="207">
        <f>SUM(T220:T256)</f>
        <v>0</v>
      </c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R219" s="208" t="s">
        <v>85</v>
      </c>
      <c r="AT219" s="209" t="s">
        <v>76</v>
      </c>
      <c r="AU219" s="209" t="s">
        <v>77</v>
      </c>
      <c r="AY219" s="208" t="s">
        <v>133</v>
      </c>
      <c r="BK219" s="210">
        <f>SUM(BK220:BK256)</f>
        <v>0</v>
      </c>
    </row>
    <row r="220" s="2" customFormat="1" ht="16.5" customHeight="1">
      <c r="A220" s="38"/>
      <c r="B220" s="39"/>
      <c r="C220" s="211" t="s">
        <v>396</v>
      </c>
      <c r="D220" s="211" t="s">
        <v>134</v>
      </c>
      <c r="E220" s="212" t="s">
        <v>397</v>
      </c>
      <c r="F220" s="213" t="s">
        <v>398</v>
      </c>
      <c r="G220" s="214" t="s">
        <v>137</v>
      </c>
      <c r="H220" s="215">
        <v>15</v>
      </c>
      <c r="I220" s="216"/>
      <c r="J220" s="217">
        <f>ROUND(I220*H220,2)</f>
        <v>0</v>
      </c>
      <c r="K220" s="218"/>
      <c r="L220" s="44"/>
      <c r="M220" s="219" t="s">
        <v>1</v>
      </c>
      <c r="N220" s="220" t="s">
        <v>42</v>
      </c>
      <c r="O220" s="91"/>
      <c r="P220" s="221">
        <f>O220*H220</f>
        <v>0</v>
      </c>
      <c r="Q220" s="221">
        <v>0</v>
      </c>
      <c r="R220" s="221">
        <f>Q220*H220</f>
        <v>0</v>
      </c>
      <c r="S220" s="221">
        <v>0</v>
      </c>
      <c r="T220" s="22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3" t="s">
        <v>138</v>
      </c>
      <c r="AT220" s="223" t="s">
        <v>134</v>
      </c>
      <c r="AU220" s="223" t="s">
        <v>85</v>
      </c>
      <c r="AY220" s="17" t="s">
        <v>133</v>
      </c>
      <c r="BE220" s="224">
        <f>IF(N220="základní",J220,0)</f>
        <v>0</v>
      </c>
      <c r="BF220" s="224">
        <f>IF(N220="snížená",J220,0)</f>
        <v>0</v>
      </c>
      <c r="BG220" s="224">
        <f>IF(N220="zákl. přenesená",J220,0)</f>
        <v>0</v>
      </c>
      <c r="BH220" s="224">
        <f>IF(N220="sníž. přenesená",J220,0)</f>
        <v>0</v>
      </c>
      <c r="BI220" s="224">
        <f>IF(N220="nulová",J220,0)</f>
        <v>0</v>
      </c>
      <c r="BJ220" s="17" t="s">
        <v>85</v>
      </c>
      <c r="BK220" s="224">
        <f>ROUND(I220*H220,2)</f>
        <v>0</v>
      </c>
      <c r="BL220" s="17" t="s">
        <v>138</v>
      </c>
      <c r="BM220" s="223" t="s">
        <v>399</v>
      </c>
    </row>
    <row r="221" s="2" customFormat="1" ht="33" customHeight="1">
      <c r="A221" s="38"/>
      <c r="B221" s="39"/>
      <c r="C221" s="211" t="s">
        <v>266</v>
      </c>
      <c r="D221" s="211" t="s">
        <v>134</v>
      </c>
      <c r="E221" s="212" t="s">
        <v>400</v>
      </c>
      <c r="F221" s="213" t="s">
        <v>401</v>
      </c>
      <c r="G221" s="214" t="s">
        <v>137</v>
      </c>
      <c r="H221" s="215">
        <v>7</v>
      </c>
      <c r="I221" s="216"/>
      <c r="J221" s="217">
        <f>ROUND(I221*H221,2)</f>
        <v>0</v>
      </c>
      <c r="K221" s="218"/>
      <c r="L221" s="44"/>
      <c r="M221" s="219" t="s">
        <v>1</v>
      </c>
      <c r="N221" s="220" t="s">
        <v>42</v>
      </c>
      <c r="O221" s="91"/>
      <c r="P221" s="221">
        <f>O221*H221</f>
        <v>0</v>
      </c>
      <c r="Q221" s="221">
        <v>0</v>
      </c>
      <c r="R221" s="221">
        <f>Q221*H221</f>
        <v>0</v>
      </c>
      <c r="S221" s="221">
        <v>0</v>
      </c>
      <c r="T221" s="222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3" t="s">
        <v>138</v>
      </c>
      <c r="AT221" s="223" t="s">
        <v>134</v>
      </c>
      <c r="AU221" s="223" t="s">
        <v>85</v>
      </c>
      <c r="AY221" s="17" t="s">
        <v>133</v>
      </c>
      <c r="BE221" s="224">
        <f>IF(N221="základní",J221,0)</f>
        <v>0</v>
      </c>
      <c r="BF221" s="224">
        <f>IF(N221="snížená",J221,0)</f>
        <v>0</v>
      </c>
      <c r="BG221" s="224">
        <f>IF(N221="zákl. přenesená",J221,0)</f>
        <v>0</v>
      </c>
      <c r="BH221" s="224">
        <f>IF(N221="sníž. přenesená",J221,0)</f>
        <v>0</v>
      </c>
      <c r="BI221" s="224">
        <f>IF(N221="nulová",J221,0)</f>
        <v>0</v>
      </c>
      <c r="BJ221" s="17" t="s">
        <v>85</v>
      </c>
      <c r="BK221" s="224">
        <f>ROUND(I221*H221,2)</f>
        <v>0</v>
      </c>
      <c r="BL221" s="17" t="s">
        <v>138</v>
      </c>
      <c r="BM221" s="223" t="s">
        <v>402</v>
      </c>
    </row>
    <row r="222" s="2" customFormat="1" ht="33" customHeight="1">
      <c r="A222" s="38"/>
      <c r="B222" s="39"/>
      <c r="C222" s="211" t="s">
        <v>403</v>
      </c>
      <c r="D222" s="211" t="s">
        <v>134</v>
      </c>
      <c r="E222" s="212" t="s">
        <v>404</v>
      </c>
      <c r="F222" s="213" t="s">
        <v>405</v>
      </c>
      <c r="G222" s="214" t="s">
        <v>137</v>
      </c>
      <c r="H222" s="215">
        <v>1</v>
      </c>
      <c r="I222" s="216"/>
      <c r="J222" s="217">
        <f>ROUND(I222*H222,2)</f>
        <v>0</v>
      </c>
      <c r="K222" s="218"/>
      <c r="L222" s="44"/>
      <c r="M222" s="219" t="s">
        <v>1</v>
      </c>
      <c r="N222" s="220" t="s">
        <v>42</v>
      </c>
      <c r="O222" s="91"/>
      <c r="P222" s="221">
        <f>O222*H222</f>
        <v>0</v>
      </c>
      <c r="Q222" s="221">
        <v>0</v>
      </c>
      <c r="R222" s="221">
        <f>Q222*H222</f>
        <v>0</v>
      </c>
      <c r="S222" s="221">
        <v>0</v>
      </c>
      <c r="T222" s="222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3" t="s">
        <v>138</v>
      </c>
      <c r="AT222" s="223" t="s">
        <v>134</v>
      </c>
      <c r="AU222" s="223" t="s">
        <v>85</v>
      </c>
      <c r="AY222" s="17" t="s">
        <v>133</v>
      </c>
      <c r="BE222" s="224">
        <f>IF(N222="základní",J222,0)</f>
        <v>0</v>
      </c>
      <c r="BF222" s="224">
        <f>IF(N222="snížená",J222,0)</f>
        <v>0</v>
      </c>
      <c r="BG222" s="224">
        <f>IF(N222="zákl. přenesená",J222,0)</f>
        <v>0</v>
      </c>
      <c r="BH222" s="224">
        <f>IF(N222="sníž. přenesená",J222,0)</f>
        <v>0</v>
      </c>
      <c r="BI222" s="224">
        <f>IF(N222="nulová",J222,0)</f>
        <v>0</v>
      </c>
      <c r="BJ222" s="17" t="s">
        <v>85</v>
      </c>
      <c r="BK222" s="224">
        <f>ROUND(I222*H222,2)</f>
        <v>0</v>
      </c>
      <c r="BL222" s="17" t="s">
        <v>138</v>
      </c>
      <c r="BM222" s="223" t="s">
        <v>406</v>
      </c>
    </row>
    <row r="223" s="2" customFormat="1" ht="33" customHeight="1">
      <c r="A223" s="38"/>
      <c r="B223" s="39"/>
      <c r="C223" s="211" t="s">
        <v>270</v>
      </c>
      <c r="D223" s="211" t="s">
        <v>134</v>
      </c>
      <c r="E223" s="212" t="s">
        <v>407</v>
      </c>
      <c r="F223" s="213" t="s">
        <v>408</v>
      </c>
      <c r="G223" s="214" t="s">
        <v>137</v>
      </c>
      <c r="H223" s="215">
        <v>1</v>
      </c>
      <c r="I223" s="216"/>
      <c r="J223" s="217">
        <f>ROUND(I223*H223,2)</f>
        <v>0</v>
      </c>
      <c r="K223" s="218"/>
      <c r="L223" s="44"/>
      <c r="M223" s="219" t="s">
        <v>1</v>
      </c>
      <c r="N223" s="220" t="s">
        <v>42</v>
      </c>
      <c r="O223" s="91"/>
      <c r="P223" s="221">
        <f>O223*H223</f>
        <v>0</v>
      </c>
      <c r="Q223" s="221">
        <v>0</v>
      </c>
      <c r="R223" s="221">
        <f>Q223*H223</f>
        <v>0</v>
      </c>
      <c r="S223" s="221">
        <v>0</v>
      </c>
      <c r="T223" s="222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3" t="s">
        <v>138</v>
      </c>
      <c r="AT223" s="223" t="s">
        <v>134</v>
      </c>
      <c r="AU223" s="223" t="s">
        <v>85</v>
      </c>
      <c r="AY223" s="17" t="s">
        <v>133</v>
      </c>
      <c r="BE223" s="224">
        <f>IF(N223="základní",J223,0)</f>
        <v>0</v>
      </c>
      <c r="BF223" s="224">
        <f>IF(N223="snížená",J223,0)</f>
        <v>0</v>
      </c>
      <c r="BG223" s="224">
        <f>IF(N223="zákl. přenesená",J223,0)</f>
        <v>0</v>
      </c>
      <c r="BH223" s="224">
        <f>IF(N223="sníž. přenesená",J223,0)</f>
        <v>0</v>
      </c>
      <c r="BI223" s="224">
        <f>IF(N223="nulová",J223,0)</f>
        <v>0</v>
      </c>
      <c r="BJ223" s="17" t="s">
        <v>85</v>
      </c>
      <c r="BK223" s="224">
        <f>ROUND(I223*H223,2)</f>
        <v>0</v>
      </c>
      <c r="BL223" s="17" t="s">
        <v>138</v>
      </c>
      <c r="BM223" s="223" t="s">
        <v>409</v>
      </c>
    </row>
    <row r="224" s="2" customFormat="1" ht="16.5" customHeight="1">
      <c r="A224" s="38"/>
      <c r="B224" s="39"/>
      <c r="C224" s="211" t="s">
        <v>410</v>
      </c>
      <c r="D224" s="211" t="s">
        <v>134</v>
      </c>
      <c r="E224" s="212" t="s">
        <v>411</v>
      </c>
      <c r="F224" s="213" t="s">
        <v>412</v>
      </c>
      <c r="G224" s="214" t="s">
        <v>137</v>
      </c>
      <c r="H224" s="215">
        <v>33</v>
      </c>
      <c r="I224" s="216"/>
      <c r="J224" s="217">
        <f>ROUND(I224*H224,2)</f>
        <v>0</v>
      </c>
      <c r="K224" s="218"/>
      <c r="L224" s="44"/>
      <c r="M224" s="219" t="s">
        <v>1</v>
      </c>
      <c r="N224" s="220" t="s">
        <v>42</v>
      </c>
      <c r="O224" s="91"/>
      <c r="P224" s="221">
        <f>O224*H224</f>
        <v>0</v>
      </c>
      <c r="Q224" s="221">
        <v>0</v>
      </c>
      <c r="R224" s="221">
        <f>Q224*H224</f>
        <v>0</v>
      </c>
      <c r="S224" s="221">
        <v>0</v>
      </c>
      <c r="T224" s="222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3" t="s">
        <v>138</v>
      </c>
      <c r="AT224" s="223" t="s">
        <v>134</v>
      </c>
      <c r="AU224" s="223" t="s">
        <v>85</v>
      </c>
      <c r="AY224" s="17" t="s">
        <v>133</v>
      </c>
      <c r="BE224" s="224">
        <f>IF(N224="základní",J224,0)</f>
        <v>0</v>
      </c>
      <c r="BF224" s="224">
        <f>IF(N224="snížená",J224,0)</f>
        <v>0</v>
      </c>
      <c r="BG224" s="224">
        <f>IF(N224="zákl. přenesená",J224,0)</f>
        <v>0</v>
      </c>
      <c r="BH224" s="224">
        <f>IF(N224="sníž. přenesená",J224,0)</f>
        <v>0</v>
      </c>
      <c r="BI224" s="224">
        <f>IF(N224="nulová",J224,0)</f>
        <v>0</v>
      </c>
      <c r="BJ224" s="17" t="s">
        <v>85</v>
      </c>
      <c r="BK224" s="224">
        <f>ROUND(I224*H224,2)</f>
        <v>0</v>
      </c>
      <c r="BL224" s="17" t="s">
        <v>138</v>
      </c>
      <c r="BM224" s="223" t="s">
        <v>413</v>
      </c>
    </row>
    <row r="225" s="2" customFormat="1" ht="16.5" customHeight="1">
      <c r="A225" s="38"/>
      <c r="B225" s="39"/>
      <c r="C225" s="211" t="s">
        <v>273</v>
      </c>
      <c r="D225" s="211" t="s">
        <v>134</v>
      </c>
      <c r="E225" s="212" t="s">
        <v>414</v>
      </c>
      <c r="F225" s="213" t="s">
        <v>415</v>
      </c>
      <c r="G225" s="214" t="s">
        <v>137</v>
      </c>
      <c r="H225" s="215">
        <v>4</v>
      </c>
      <c r="I225" s="216"/>
      <c r="J225" s="217">
        <f>ROUND(I225*H225,2)</f>
        <v>0</v>
      </c>
      <c r="K225" s="218"/>
      <c r="L225" s="44"/>
      <c r="M225" s="219" t="s">
        <v>1</v>
      </c>
      <c r="N225" s="220" t="s">
        <v>42</v>
      </c>
      <c r="O225" s="91"/>
      <c r="P225" s="221">
        <f>O225*H225</f>
        <v>0</v>
      </c>
      <c r="Q225" s="221">
        <v>0</v>
      </c>
      <c r="R225" s="221">
        <f>Q225*H225</f>
        <v>0</v>
      </c>
      <c r="S225" s="221">
        <v>0</v>
      </c>
      <c r="T225" s="222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3" t="s">
        <v>138</v>
      </c>
      <c r="AT225" s="223" t="s">
        <v>134</v>
      </c>
      <c r="AU225" s="223" t="s">
        <v>85</v>
      </c>
      <c r="AY225" s="17" t="s">
        <v>133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7" t="s">
        <v>85</v>
      </c>
      <c r="BK225" s="224">
        <f>ROUND(I225*H225,2)</f>
        <v>0</v>
      </c>
      <c r="BL225" s="17" t="s">
        <v>138</v>
      </c>
      <c r="BM225" s="223" t="s">
        <v>416</v>
      </c>
    </row>
    <row r="226" s="2" customFormat="1" ht="16.5" customHeight="1">
      <c r="A226" s="38"/>
      <c r="B226" s="39"/>
      <c r="C226" s="211" t="s">
        <v>417</v>
      </c>
      <c r="D226" s="211" t="s">
        <v>134</v>
      </c>
      <c r="E226" s="212" t="s">
        <v>418</v>
      </c>
      <c r="F226" s="213" t="s">
        <v>419</v>
      </c>
      <c r="G226" s="214" t="s">
        <v>137</v>
      </c>
      <c r="H226" s="215">
        <v>2</v>
      </c>
      <c r="I226" s="216"/>
      <c r="J226" s="217">
        <f>ROUND(I226*H226,2)</f>
        <v>0</v>
      </c>
      <c r="K226" s="218"/>
      <c r="L226" s="44"/>
      <c r="M226" s="219" t="s">
        <v>1</v>
      </c>
      <c r="N226" s="220" t="s">
        <v>42</v>
      </c>
      <c r="O226" s="91"/>
      <c r="P226" s="221">
        <f>O226*H226</f>
        <v>0</v>
      </c>
      <c r="Q226" s="221">
        <v>0</v>
      </c>
      <c r="R226" s="221">
        <f>Q226*H226</f>
        <v>0</v>
      </c>
      <c r="S226" s="221">
        <v>0</v>
      </c>
      <c r="T226" s="22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3" t="s">
        <v>138</v>
      </c>
      <c r="AT226" s="223" t="s">
        <v>134</v>
      </c>
      <c r="AU226" s="223" t="s">
        <v>85</v>
      </c>
      <c r="AY226" s="17" t="s">
        <v>133</v>
      </c>
      <c r="BE226" s="224">
        <f>IF(N226="základní",J226,0)</f>
        <v>0</v>
      </c>
      <c r="BF226" s="224">
        <f>IF(N226="snížená",J226,0)</f>
        <v>0</v>
      </c>
      <c r="BG226" s="224">
        <f>IF(N226="zákl. přenesená",J226,0)</f>
        <v>0</v>
      </c>
      <c r="BH226" s="224">
        <f>IF(N226="sníž. přenesená",J226,0)</f>
        <v>0</v>
      </c>
      <c r="BI226" s="224">
        <f>IF(N226="nulová",J226,0)</f>
        <v>0</v>
      </c>
      <c r="BJ226" s="17" t="s">
        <v>85</v>
      </c>
      <c r="BK226" s="224">
        <f>ROUND(I226*H226,2)</f>
        <v>0</v>
      </c>
      <c r="BL226" s="17" t="s">
        <v>138</v>
      </c>
      <c r="BM226" s="223" t="s">
        <v>420</v>
      </c>
    </row>
    <row r="227" s="2" customFormat="1" ht="16.5" customHeight="1">
      <c r="A227" s="38"/>
      <c r="B227" s="39"/>
      <c r="C227" s="211" t="s">
        <v>277</v>
      </c>
      <c r="D227" s="211" t="s">
        <v>134</v>
      </c>
      <c r="E227" s="212" t="s">
        <v>421</v>
      </c>
      <c r="F227" s="213" t="s">
        <v>422</v>
      </c>
      <c r="G227" s="214" t="s">
        <v>137</v>
      </c>
      <c r="H227" s="215">
        <v>5</v>
      </c>
      <c r="I227" s="216"/>
      <c r="J227" s="217">
        <f>ROUND(I227*H227,2)</f>
        <v>0</v>
      </c>
      <c r="K227" s="218"/>
      <c r="L227" s="44"/>
      <c r="M227" s="219" t="s">
        <v>1</v>
      </c>
      <c r="N227" s="220" t="s">
        <v>42</v>
      </c>
      <c r="O227" s="91"/>
      <c r="P227" s="221">
        <f>O227*H227</f>
        <v>0</v>
      </c>
      <c r="Q227" s="221">
        <v>0</v>
      </c>
      <c r="R227" s="221">
        <f>Q227*H227</f>
        <v>0</v>
      </c>
      <c r="S227" s="221">
        <v>0</v>
      </c>
      <c r="T227" s="222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23" t="s">
        <v>138</v>
      </c>
      <c r="AT227" s="223" t="s">
        <v>134</v>
      </c>
      <c r="AU227" s="223" t="s">
        <v>85</v>
      </c>
      <c r="AY227" s="17" t="s">
        <v>133</v>
      </c>
      <c r="BE227" s="224">
        <f>IF(N227="základní",J227,0)</f>
        <v>0</v>
      </c>
      <c r="BF227" s="224">
        <f>IF(N227="snížená",J227,0)</f>
        <v>0</v>
      </c>
      <c r="BG227" s="224">
        <f>IF(N227="zákl. přenesená",J227,0)</f>
        <v>0</v>
      </c>
      <c r="BH227" s="224">
        <f>IF(N227="sníž. přenesená",J227,0)</f>
        <v>0</v>
      </c>
      <c r="BI227" s="224">
        <f>IF(N227="nulová",J227,0)</f>
        <v>0</v>
      </c>
      <c r="BJ227" s="17" t="s">
        <v>85</v>
      </c>
      <c r="BK227" s="224">
        <f>ROUND(I227*H227,2)</f>
        <v>0</v>
      </c>
      <c r="BL227" s="17" t="s">
        <v>138</v>
      </c>
      <c r="BM227" s="223" t="s">
        <v>423</v>
      </c>
    </row>
    <row r="228" s="2" customFormat="1" ht="16.5" customHeight="1">
      <c r="A228" s="38"/>
      <c r="B228" s="39"/>
      <c r="C228" s="211" t="s">
        <v>424</v>
      </c>
      <c r="D228" s="211" t="s">
        <v>134</v>
      </c>
      <c r="E228" s="212" t="s">
        <v>425</v>
      </c>
      <c r="F228" s="213" t="s">
        <v>426</v>
      </c>
      <c r="G228" s="214" t="s">
        <v>137</v>
      </c>
      <c r="H228" s="215">
        <v>2</v>
      </c>
      <c r="I228" s="216"/>
      <c r="J228" s="217">
        <f>ROUND(I228*H228,2)</f>
        <v>0</v>
      </c>
      <c r="K228" s="218"/>
      <c r="L228" s="44"/>
      <c r="M228" s="219" t="s">
        <v>1</v>
      </c>
      <c r="N228" s="220" t="s">
        <v>42</v>
      </c>
      <c r="O228" s="91"/>
      <c r="P228" s="221">
        <f>O228*H228</f>
        <v>0</v>
      </c>
      <c r="Q228" s="221">
        <v>0</v>
      </c>
      <c r="R228" s="221">
        <f>Q228*H228</f>
        <v>0</v>
      </c>
      <c r="S228" s="221">
        <v>0</v>
      </c>
      <c r="T228" s="222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3" t="s">
        <v>138</v>
      </c>
      <c r="AT228" s="223" t="s">
        <v>134</v>
      </c>
      <c r="AU228" s="223" t="s">
        <v>85</v>
      </c>
      <c r="AY228" s="17" t="s">
        <v>133</v>
      </c>
      <c r="BE228" s="224">
        <f>IF(N228="základní",J228,0)</f>
        <v>0</v>
      </c>
      <c r="BF228" s="224">
        <f>IF(N228="snížená",J228,0)</f>
        <v>0</v>
      </c>
      <c r="BG228" s="224">
        <f>IF(N228="zákl. přenesená",J228,0)</f>
        <v>0</v>
      </c>
      <c r="BH228" s="224">
        <f>IF(N228="sníž. přenesená",J228,0)</f>
        <v>0</v>
      </c>
      <c r="BI228" s="224">
        <f>IF(N228="nulová",J228,0)</f>
        <v>0</v>
      </c>
      <c r="BJ228" s="17" t="s">
        <v>85</v>
      </c>
      <c r="BK228" s="224">
        <f>ROUND(I228*H228,2)</f>
        <v>0</v>
      </c>
      <c r="BL228" s="17" t="s">
        <v>138</v>
      </c>
      <c r="BM228" s="223" t="s">
        <v>427</v>
      </c>
    </row>
    <row r="229" s="2" customFormat="1" ht="16.5" customHeight="1">
      <c r="A229" s="38"/>
      <c r="B229" s="39"/>
      <c r="C229" s="211" t="s">
        <v>281</v>
      </c>
      <c r="D229" s="211" t="s">
        <v>134</v>
      </c>
      <c r="E229" s="212" t="s">
        <v>428</v>
      </c>
      <c r="F229" s="213" t="s">
        <v>429</v>
      </c>
      <c r="G229" s="214" t="s">
        <v>137</v>
      </c>
      <c r="H229" s="215">
        <v>5</v>
      </c>
      <c r="I229" s="216"/>
      <c r="J229" s="217">
        <f>ROUND(I229*H229,2)</f>
        <v>0</v>
      </c>
      <c r="K229" s="218"/>
      <c r="L229" s="44"/>
      <c r="M229" s="219" t="s">
        <v>1</v>
      </c>
      <c r="N229" s="220" t="s">
        <v>42</v>
      </c>
      <c r="O229" s="91"/>
      <c r="P229" s="221">
        <f>O229*H229</f>
        <v>0</v>
      </c>
      <c r="Q229" s="221">
        <v>0</v>
      </c>
      <c r="R229" s="221">
        <f>Q229*H229</f>
        <v>0</v>
      </c>
      <c r="S229" s="221">
        <v>0</v>
      </c>
      <c r="T229" s="22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3" t="s">
        <v>138</v>
      </c>
      <c r="AT229" s="223" t="s">
        <v>134</v>
      </c>
      <c r="AU229" s="223" t="s">
        <v>85</v>
      </c>
      <c r="AY229" s="17" t="s">
        <v>133</v>
      </c>
      <c r="BE229" s="224">
        <f>IF(N229="základní",J229,0)</f>
        <v>0</v>
      </c>
      <c r="BF229" s="224">
        <f>IF(N229="snížená",J229,0)</f>
        <v>0</v>
      </c>
      <c r="BG229" s="224">
        <f>IF(N229="zákl. přenesená",J229,0)</f>
        <v>0</v>
      </c>
      <c r="BH229" s="224">
        <f>IF(N229="sníž. přenesená",J229,0)</f>
        <v>0</v>
      </c>
      <c r="BI229" s="224">
        <f>IF(N229="nulová",J229,0)</f>
        <v>0</v>
      </c>
      <c r="BJ229" s="17" t="s">
        <v>85</v>
      </c>
      <c r="BK229" s="224">
        <f>ROUND(I229*H229,2)</f>
        <v>0</v>
      </c>
      <c r="BL229" s="17" t="s">
        <v>138</v>
      </c>
      <c r="BM229" s="223" t="s">
        <v>430</v>
      </c>
    </row>
    <row r="230" s="2" customFormat="1" ht="16.5" customHeight="1">
      <c r="A230" s="38"/>
      <c r="B230" s="39"/>
      <c r="C230" s="211" t="s">
        <v>431</v>
      </c>
      <c r="D230" s="211" t="s">
        <v>134</v>
      </c>
      <c r="E230" s="212" t="s">
        <v>432</v>
      </c>
      <c r="F230" s="213" t="s">
        <v>433</v>
      </c>
      <c r="G230" s="214" t="s">
        <v>137</v>
      </c>
      <c r="H230" s="215">
        <v>1</v>
      </c>
      <c r="I230" s="216"/>
      <c r="J230" s="217">
        <f>ROUND(I230*H230,2)</f>
        <v>0</v>
      </c>
      <c r="K230" s="218"/>
      <c r="L230" s="44"/>
      <c r="M230" s="219" t="s">
        <v>1</v>
      </c>
      <c r="N230" s="220" t="s">
        <v>42</v>
      </c>
      <c r="O230" s="91"/>
      <c r="P230" s="221">
        <f>O230*H230</f>
        <v>0</v>
      </c>
      <c r="Q230" s="221">
        <v>0</v>
      </c>
      <c r="R230" s="221">
        <f>Q230*H230</f>
        <v>0</v>
      </c>
      <c r="S230" s="221">
        <v>0</v>
      </c>
      <c r="T230" s="222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3" t="s">
        <v>138</v>
      </c>
      <c r="AT230" s="223" t="s">
        <v>134</v>
      </c>
      <c r="AU230" s="223" t="s">
        <v>85</v>
      </c>
      <c r="AY230" s="17" t="s">
        <v>133</v>
      </c>
      <c r="BE230" s="224">
        <f>IF(N230="základní",J230,0)</f>
        <v>0</v>
      </c>
      <c r="BF230" s="224">
        <f>IF(N230="snížená",J230,0)</f>
        <v>0</v>
      </c>
      <c r="BG230" s="224">
        <f>IF(N230="zákl. přenesená",J230,0)</f>
        <v>0</v>
      </c>
      <c r="BH230" s="224">
        <f>IF(N230="sníž. přenesená",J230,0)</f>
        <v>0</v>
      </c>
      <c r="BI230" s="224">
        <f>IF(N230="nulová",J230,0)</f>
        <v>0</v>
      </c>
      <c r="BJ230" s="17" t="s">
        <v>85</v>
      </c>
      <c r="BK230" s="224">
        <f>ROUND(I230*H230,2)</f>
        <v>0</v>
      </c>
      <c r="BL230" s="17" t="s">
        <v>138</v>
      </c>
      <c r="BM230" s="223" t="s">
        <v>434</v>
      </c>
    </row>
    <row r="231" s="2" customFormat="1" ht="16.5" customHeight="1">
      <c r="A231" s="38"/>
      <c r="B231" s="39"/>
      <c r="C231" s="211" t="s">
        <v>285</v>
      </c>
      <c r="D231" s="211" t="s">
        <v>134</v>
      </c>
      <c r="E231" s="212" t="s">
        <v>435</v>
      </c>
      <c r="F231" s="213" t="s">
        <v>436</v>
      </c>
      <c r="G231" s="214" t="s">
        <v>137</v>
      </c>
      <c r="H231" s="215">
        <v>1</v>
      </c>
      <c r="I231" s="216"/>
      <c r="J231" s="217">
        <f>ROUND(I231*H231,2)</f>
        <v>0</v>
      </c>
      <c r="K231" s="218"/>
      <c r="L231" s="44"/>
      <c r="M231" s="219" t="s">
        <v>1</v>
      </c>
      <c r="N231" s="220" t="s">
        <v>42</v>
      </c>
      <c r="O231" s="91"/>
      <c r="P231" s="221">
        <f>O231*H231</f>
        <v>0</v>
      </c>
      <c r="Q231" s="221">
        <v>0</v>
      </c>
      <c r="R231" s="221">
        <f>Q231*H231</f>
        <v>0</v>
      </c>
      <c r="S231" s="221">
        <v>0</v>
      </c>
      <c r="T231" s="222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3" t="s">
        <v>138</v>
      </c>
      <c r="AT231" s="223" t="s">
        <v>134</v>
      </c>
      <c r="AU231" s="223" t="s">
        <v>85</v>
      </c>
      <c r="AY231" s="17" t="s">
        <v>133</v>
      </c>
      <c r="BE231" s="224">
        <f>IF(N231="základní",J231,0)</f>
        <v>0</v>
      </c>
      <c r="BF231" s="224">
        <f>IF(N231="snížená",J231,0)</f>
        <v>0</v>
      </c>
      <c r="BG231" s="224">
        <f>IF(N231="zákl. přenesená",J231,0)</f>
        <v>0</v>
      </c>
      <c r="BH231" s="224">
        <f>IF(N231="sníž. přenesená",J231,0)</f>
        <v>0</v>
      </c>
      <c r="BI231" s="224">
        <f>IF(N231="nulová",J231,0)</f>
        <v>0</v>
      </c>
      <c r="BJ231" s="17" t="s">
        <v>85</v>
      </c>
      <c r="BK231" s="224">
        <f>ROUND(I231*H231,2)</f>
        <v>0</v>
      </c>
      <c r="BL231" s="17" t="s">
        <v>138</v>
      </c>
      <c r="BM231" s="223" t="s">
        <v>437</v>
      </c>
    </row>
    <row r="232" s="2" customFormat="1" ht="16.5" customHeight="1">
      <c r="A232" s="38"/>
      <c r="B232" s="39"/>
      <c r="C232" s="211" t="s">
        <v>438</v>
      </c>
      <c r="D232" s="211" t="s">
        <v>134</v>
      </c>
      <c r="E232" s="212" t="s">
        <v>439</v>
      </c>
      <c r="F232" s="213" t="s">
        <v>440</v>
      </c>
      <c r="G232" s="214" t="s">
        <v>137</v>
      </c>
      <c r="H232" s="215">
        <v>1</v>
      </c>
      <c r="I232" s="216"/>
      <c r="J232" s="217">
        <f>ROUND(I232*H232,2)</f>
        <v>0</v>
      </c>
      <c r="K232" s="218"/>
      <c r="L232" s="44"/>
      <c r="M232" s="219" t="s">
        <v>1</v>
      </c>
      <c r="N232" s="220" t="s">
        <v>42</v>
      </c>
      <c r="O232" s="91"/>
      <c r="P232" s="221">
        <f>O232*H232</f>
        <v>0</v>
      </c>
      <c r="Q232" s="221">
        <v>0</v>
      </c>
      <c r="R232" s="221">
        <f>Q232*H232</f>
        <v>0</v>
      </c>
      <c r="S232" s="221">
        <v>0</v>
      </c>
      <c r="T232" s="222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3" t="s">
        <v>138</v>
      </c>
      <c r="AT232" s="223" t="s">
        <v>134</v>
      </c>
      <c r="AU232" s="223" t="s">
        <v>85</v>
      </c>
      <c r="AY232" s="17" t="s">
        <v>133</v>
      </c>
      <c r="BE232" s="224">
        <f>IF(N232="základní",J232,0)</f>
        <v>0</v>
      </c>
      <c r="BF232" s="224">
        <f>IF(N232="snížená",J232,0)</f>
        <v>0</v>
      </c>
      <c r="BG232" s="224">
        <f>IF(N232="zákl. přenesená",J232,0)</f>
        <v>0</v>
      </c>
      <c r="BH232" s="224">
        <f>IF(N232="sníž. přenesená",J232,0)</f>
        <v>0</v>
      </c>
      <c r="BI232" s="224">
        <f>IF(N232="nulová",J232,0)</f>
        <v>0</v>
      </c>
      <c r="BJ232" s="17" t="s">
        <v>85</v>
      </c>
      <c r="BK232" s="224">
        <f>ROUND(I232*H232,2)</f>
        <v>0</v>
      </c>
      <c r="BL232" s="17" t="s">
        <v>138</v>
      </c>
      <c r="BM232" s="223" t="s">
        <v>441</v>
      </c>
    </row>
    <row r="233" s="2" customFormat="1" ht="16.5" customHeight="1">
      <c r="A233" s="38"/>
      <c r="B233" s="39"/>
      <c r="C233" s="211" t="s">
        <v>288</v>
      </c>
      <c r="D233" s="211" t="s">
        <v>134</v>
      </c>
      <c r="E233" s="212" t="s">
        <v>442</v>
      </c>
      <c r="F233" s="213" t="s">
        <v>443</v>
      </c>
      <c r="G233" s="214" t="s">
        <v>137</v>
      </c>
      <c r="H233" s="215">
        <v>5</v>
      </c>
      <c r="I233" s="216"/>
      <c r="J233" s="217">
        <f>ROUND(I233*H233,2)</f>
        <v>0</v>
      </c>
      <c r="K233" s="218"/>
      <c r="L233" s="44"/>
      <c r="M233" s="219" t="s">
        <v>1</v>
      </c>
      <c r="N233" s="220" t="s">
        <v>42</v>
      </c>
      <c r="O233" s="91"/>
      <c r="P233" s="221">
        <f>O233*H233</f>
        <v>0</v>
      </c>
      <c r="Q233" s="221">
        <v>0</v>
      </c>
      <c r="R233" s="221">
        <f>Q233*H233</f>
        <v>0</v>
      </c>
      <c r="S233" s="221">
        <v>0</v>
      </c>
      <c r="T233" s="222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3" t="s">
        <v>138</v>
      </c>
      <c r="AT233" s="223" t="s">
        <v>134</v>
      </c>
      <c r="AU233" s="223" t="s">
        <v>85</v>
      </c>
      <c r="AY233" s="17" t="s">
        <v>133</v>
      </c>
      <c r="BE233" s="224">
        <f>IF(N233="základní",J233,0)</f>
        <v>0</v>
      </c>
      <c r="BF233" s="224">
        <f>IF(N233="snížená",J233,0)</f>
        <v>0</v>
      </c>
      <c r="BG233" s="224">
        <f>IF(N233="zákl. přenesená",J233,0)</f>
        <v>0</v>
      </c>
      <c r="BH233" s="224">
        <f>IF(N233="sníž. přenesená",J233,0)</f>
        <v>0</v>
      </c>
      <c r="BI233" s="224">
        <f>IF(N233="nulová",J233,0)</f>
        <v>0</v>
      </c>
      <c r="BJ233" s="17" t="s">
        <v>85</v>
      </c>
      <c r="BK233" s="224">
        <f>ROUND(I233*H233,2)</f>
        <v>0</v>
      </c>
      <c r="BL233" s="17" t="s">
        <v>138</v>
      </c>
      <c r="BM233" s="223" t="s">
        <v>444</v>
      </c>
    </row>
    <row r="234" s="2" customFormat="1" ht="16.5" customHeight="1">
      <c r="A234" s="38"/>
      <c r="B234" s="39"/>
      <c r="C234" s="211" t="s">
        <v>445</v>
      </c>
      <c r="D234" s="211" t="s">
        <v>134</v>
      </c>
      <c r="E234" s="212" t="s">
        <v>446</v>
      </c>
      <c r="F234" s="213" t="s">
        <v>447</v>
      </c>
      <c r="G234" s="214" t="s">
        <v>137</v>
      </c>
      <c r="H234" s="215">
        <v>1</v>
      </c>
      <c r="I234" s="216"/>
      <c r="J234" s="217">
        <f>ROUND(I234*H234,2)</f>
        <v>0</v>
      </c>
      <c r="K234" s="218"/>
      <c r="L234" s="44"/>
      <c r="M234" s="219" t="s">
        <v>1</v>
      </c>
      <c r="N234" s="220" t="s">
        <v>42</v>
      </c>
      <c r="O234" s="91"/>
      <c r="P234" s="221">
        <f>O234*H234</f>
        <v>0</v>
      </c>
      <c r="Q234" s="221">
        <v>0</v>
      </c>
      <c r="R234" s="221">
        <f>Q234*H234</f>
        <v>0</v>
      </c>
      <c r="S234" s="221">
        <v>0</v>
      </c>
      <c r="T234" s="222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3" t="s">
        <v>138</v>
      </c>
      <c r="AT234" s="223" t="s">
        <v>134</v>
      </c>
      <c r="AU234" s="223" t="s">
        <v>85</v>
      </c>
      <c r="AY234" s="17" t="s">
        <v>133</v>
      </c>
      <c r="BE234" s="224">
        <f>IF(N234="základní",J234,0)</f>
        <v>0</v>
      </c>
      <c r="BF234" s="224">
        <f>IF(N234="snížená",J234,0)</f>
        <v>0</v>
      </c>
      <c r="BG234" s="224">
        <f>IF(N234="zákl. přenesená",J234,0)</f>
        <v>0</v>
      </c>
      <c r="BH234" s="224">
        <f>IF(N234="sníž. přenesená",J234,0)</f>
        <v>0</v>
      </c>
      <c r="BI234" s="224">
        <f>IF(N234="nulová",J234,0)</f>
        <v>0</v>
      </c>
      <c r="BJ234" s="17" t="s">
        <v>85</v>
      </c>
      <c r="BK234" s="224">
        <f>ROUND(I234*H234,2)</f>
        <v>0</v>
      </c>
      <c r="BL234" s="17" t="s">
        <v>138</v>
      </c>
      <c r="BM234" s="223" t="s">
        <v>448</v>
      </c>
    </row>
    <row r="235" s="2" customFormat="1" ht="16.5" customHeight="1">
      <c r="A235" s="38"/>
      <c r="B235" s="39"/>
      <c r="C235" s="211" t="s">
        <v>292</v>
      </c>
      <c r="D235" s="211" t="s">
        <v>134</v>
      </c>
      <c r="E235" s="212" t="s">
        <v>449</v>
      </c>
      <c r="F235" s="213" t="s">
        <v>450</v>
      </c>
      <c r="G235" s="214" t="s">
        <v>137</v>
      </c>
      <c r="H235" s="215">
        <v>1</v>
      </c>
      <c r="I235" s="216"/>
      <c r="J235" s="217">
        <f>ROUND(I235*H235,2)</f>
        <v>0</v>
      </c>
      <c r="K235" s="218"/>
      <c r="L235" s="44"/>
      <c r="M235" s="219" t="s">
        <v>1</v>
      </c>
      <c r="N235" s="220" t="s">
        <v>42</v>
      </c>
      <c r="O235" s="91"/>
      <c r="P235" s="221">
        <f>O235*H235</f>
        <v>0</v>
      </c>
      <c r="Q235" s="221">
        <v>0</v>
      </c>
      <c r="R235" s="221">
        <f>Q235*H235</f>
        <v>0</v>
      </c>
      <c r="S235" s="221">
        <v>0</v>
      </c>
      <c r="T235" s="222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3" t="s">
        <v>138</v>
      </c>
      <c r="AT235" s="223" t="s">
        <v>134</v>
      </c>
      <c r="AU235" s="223" t="s">
        <v>85</v>
      </c>
      <c r="AY235" s="17" t="s">
        <v>133</v>
      </c>
      <c r="BE235" s="224">
        <f>IF(N235="základní",J235,0)</f>
        <v>0</v>
      </c>
      <c r="BF235" s="224">
        <f>IF(N235="snížená",J235,0)</f>
        <v>0</v>
      </c>
      <c r="BG235" s="224">
        <f>IF(N235="zákl. přenesená",J235,0)</f>
        <v>0</v>
      </c>
      <c r="BH235" s="224">
        <f>IF(N235="sníž. přenesená",J235,0)</f>
        <v>0</v>
      </c>
      <c r="BI235" s="224">
        <f>IF(N235="nulová",J235,0)</f>
        <v>0</v>
      </c>
      <c r="BJ235" s="17" t="s">
        <v>85</v>
      </c>
      <c r="BK235" s="224">
        <f>ROUND(I235*H235,2)</f>
        <v>0</v>
      </c>
      <c r="BL235" s="17" t="s">
        <v>138</v>
      </c>
      <c r="BM235" s="223" t="s">
        <v>451</v>
      </c>
    </row>
    <row r="236" s="2" customFormat="1" ht="16.5" customHeight="1">
      <c r="A236" s="38"/>
      <c r="B236" s="39"/>
      <c r="C236" s="211" t="s">
        <v>452</v>
      </c>
      <c r="D236" s="211" t="s">
        <v>134</v>
      </c>
      <c r="E236" s="212" t="s">
        <v>453</v>
      </c>
      <c r="F236" s="213" t="s">
        <v>454</v>
      </c>
      <c r="G236" s="214" t="s">
        <v>137</v>
      </c>
      <c r="H236" s="215">
        <v>1</v>
      </c>
      <c r="I236" s="216"/>
      <c r="J236" s="217">
        <f>ROUND(I236*H236,2)</f>
        <v>0</v>
      </c>
      <c r="K236" s="218"/>
      <c r="L236" s="44"/>
      <c r="M236" s="219" t="s">
        <v>1</v>
      </c>
      <c r="N236" s="220" t="s">
        <v>42</v>
      </c>
      <c r="O236" s="91"/>
      <c r="P236" s="221">
        <f>O236*H236</f>
        <v>0</v>
      </c>
      <c r="Q236" s="221">
        <v>0</v>
      </c>
      <c r="R236" s="221">
        <f>Q236*H236</f>
        <v>0</v>
      </c>
      <c r="S236" s="221">
        <v>0</v>
      </c>
      <c r="T236" s="22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3" t="s">
        <v>138</v>
      </c>
      <c r="AT236" s="223" t="s">
        <v>134</v>
      </c>
      <c r="AU236" s="223" t="s">
        <v>85</v>
      </c>
      <c r="AY236" s="17" t="s">
        <v>133</v>
      </c>
      <c r="BE236" s="224">
        <f>IF(N236="základní",J236,0)</f>
        <v>0</v>
      </c>
      <c r="BF236" s="224">
        <f>IF(N236="snížená",J236,0)</f>
        <v>0</v>
      </c>
      <c r="BG236" s="224">
        <f>IF(N236="zákl. přenesená",J236,0)</f>
        <v>0</v>
      </c>
      <c r="BH236" s="224">
        <f>IF(N236="sníž. přenesená",J236,0)</f>
        <v>0</v>
      </c>
      <c r="BI236" s="224">
        <f>IF(N236="nulová",J236,0)</f>
        <v>0</v>
      </c>
      <c r="BJ236" s="17" t="s">
        <v>85</v>
      </c>
      <c r="BK236" s="224">
        <f>ROUND(I236*H236,2)</f>
        <v>0</v>
      </c>
      <c r="BL236" s="17" t="s">
        <v>138</v>
      </c>
      <c r="BM236" s="223" t="s">
        <v>455</v>
      </c>
    </row>
    <row r="237" s="2" customFormat="1" ht="24.15" customHeight="1">
      <c r="A237" s="38"/>
      <c r="B237" s="39"/>
      <c r="C237" s="211" t="s">
        <v>295</v>
      </c>
      <c r="D237" s="211" t="s">
        <v>134</v>
      </c>
      <c r="E237" s="212" t="s">
        <v>456</v>
      </c>
      <c r="F237" s="213" t="s">
        <v>457</v>
      </c>
      <c r="G237" s="214" t="s">
        <v>137</v>
      </c>
      <c r="H237" s="215">
        <v>1</v>
      </c>
      <c r="I237" s="216"/>
      <c r="J237" s="217">
        <f>ROUND(I237*H237,2)</f>
        <v>0</v>
      </c>
      <c r="K237" s="218"/>
      <c r="L237" s="44"/>
      <c r="M237" s="219" t="s">
        <v>1</v>
      </c>
      <c r="N237" s="220" t="s">
        <v>42</v>
      </c>
      <c r="O237" s="91"/>
      <c r="P237" s="221">
        <f>O237*H237</f>
        <v>0</v>
      </c>
      <c r="Q237" s="221">
        <v>0</v>
      </c>
      <c r="R237" s="221">
        <f>Q237*H237</f>
        <v>0</v>
      </c>
      <c r="S237" s="221">
        <v>0</v>
      </c>
      <c r="T237" s="222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3" t="s">
        <v>138</v>
      </c>
      <c r="AT237" s="223" t="s">
        <v>134</v>
      </c>
      <c r="AU237" s="223" t="s">
        <v>85</v>
      </c>
      <c r="AY237" s="17" t="s">
        <v>133</v>
      </c>
      <c r="BE237" s="224">
        <f>IF(N237="základní",J237,0)</f>
        <v>0</v>
      </c>
      <c r="BF237" s="224">
        <f>IF(N237="snížená",J237,0)</f>
        <v>0</v>
      </c>
      <c r="BG237" s="224">
        <f>IF(N237="zákl. přenesená",J237,0)</f>
        <v>0</v>
      </c>
      <c r="BH237" s="224">
        <f>IF(N237="sníž. přenesená",J237,0)</f>
        <v>0</v>
      </c>
      <c r="BI237" s="224">
        <f>IF(N237="nulová",J237,0)</f>
        <v>0</v>
      </c>
      <c r="BJ237" s="17" t="s">
        <v>85</v>
      </c>
      <c r="BK237" s="224">
        <f>ROUND(I237*H237,2)</f>
        <v>0</v>
      </c>
      <c r="BL237" s="17" t="s">
        <v>138</v>
      </c>
      <c r="BM237" s="223" t="s">
        <v>458</v>
      </c>
    </row>
    <row r="238" s="2" customFormat="1" ht="16.5" customHeight="1">
      <c r="A238" s="38"/>
      <c r="B238" s="39"/>
      <c r="C238" s="211" t="s">
        <v>459</v>
      </c>
      <c r="D238" s="211" t="s">
        <v>134</v>
      </c>
      <c r="E238" s="212" t="s">
        <v>460</v>
      </c>
      <c r="F238" s="213" t="s">
        <v>461</v>
      </c>
      <c r="G238" s="214" t="s">
        <v>137</v>
      </c>
      <c r="H238" s="215">
        <v>2</v>
      </c>
      <c r="I238" s="216"/>
      <c r="J238" s="217">
        <f>ROUND(I238*H238,2)</f>
        <v>0</v>
      </c>
      <c r="K238" s="218"/>
      <c r="L238" s="44"/>
      <c r="M238" s="219" t="s">
        <v>1</v>
      </c>
      <c r="N238" s="220" t="s">
        <v>42</v>
      </c>
      <c r="O238" s="91"/>
      <c r="P238" s="221">
        <f>O238*H238</f>
        <v>0</v>
      </c>
      <c r="Q238" s="221">
        <v>0</v>
      </c>
      <c r="R238" s="221">
        <f>Q238*H238</f>
        <v>0</v>
      </c>
      <c r="S238" s="221">
        <v>0</v>
      </c>
      <c r="T238" s="222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3" t="s">
        <v>138</v>
      </c>
      <c r="AT238" s="223" t="s">
        <v>134</v>
      </c>
      <c r="AU238" s="223" t="s">
        <v>85</v>
      </c>
      <c r="AY238" s="17" t="s">
        <v>133</v>
      </c>
      <c r="BE238" s="224">
        <f>IF(N238="základní",J238,0)</f>
        <v>0</v>
      </c>
      <c r="BF238" s="224">
        <f>IF(N238="snížená",J238,0)</f>
        <v>0</v>
      </c>
      <c r="BG238" s="224">
        <f>IF(N238="zákl. přenesená",J238,0)</f>
        <v>0</v>
      </c>
      <c r="BH238" s="224">
        <f>IF(N238="sníž. přenesená",J238,0)</f>
        <v>0</v>
      </c>
      <c r="BI238" s="224">
        <f>IF(N238="nulová",J238,0)</f>
        <v>0</v>
      </c>
      <c r="BJ238" s="17" t="s">
        <v>85</v>
      </c>
      <c r="BK238" s="224">
        <f>ROUND(I238*H238,2)</f>
        <v>0</v>
      </c>
      <c r="BL238" s="17" t="s">
        <v>138</v>
      </c>
      <c r="BM238" s="223" t="s">
        <v>462</v>
      </c>
    </row>
    <row r="239" s="2" customFormat="1" ht="24.15" customHeight="1">
      <c r="A239" s="38"/>
      <c r="B239" s="39"/>
      <c r="C239" s="211" t="s">
        <v>299</v>
      </c>
      <c r="D239" s="211" t="s">
        <v>134</v>
      </c>
      <c r="E239" s="212" t="s">
        <v>463</v>
      </c>
      <c r="F239" s="213" t="s">
        <v>464</v>
      </c>
      <c r="G239" s="214" t="s">
        <v>137</v>
      </c>
      <c r="H239" s="215">
        <v>1</v>
      </c>
      <c r="I239" s="216"/>
      <c r="J239" s="217">
        <f>ROUND(I239*H239,2)</f>
        <v>0</v>
      </c>
      <c r="K239" s="218"/>
      <c r="L239" s="44"/>
      <c r="M239" s="219" t="s">
        <v>1</v>
      </c>
      <c r="N239" s="220" t="s">
        <v>42</v>
      </c>
      <c r="O239" s="91"/>
      <c r="P239" s="221">
        <f>O239*H239</f>
        <v>0</v>
      </c>
      <c r="Q239" s="221">
        <v>0</v>
      </c>
      <c r="R239" s="221">
        <f>Q239*H239</f>
        <v>0</v>
      </c>
      <c r="S239" s="221">
        <v>0</v>
      </c>
      <c r="T239" s="222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3" t="s">
        <v>138</v>
      </c>
      <c r="AT239" s="223" t="s">
        <v>134</v>
      </c>
      <c r="AU239" s="223" t="s">
        <v>85</v>
      </c>
      <c r="AY239" s="17" t="s">
        <v>133</v>
      </c>
      <c r="BE239" s="224">
        <f>IF(N239="základní",J239,0)</f>
        <v>0</v>
      </c>
      <c r="BF239" s="224">
        <f>IF(N239="snížená",J239,0)</f>
        <v>0</v>
      </c>
      <c r="BG239" s="224">
        <f>IF(N239="zákl. přenesená",J239,0)</f>
        <v>0</v>
      </c>
      <c r="BH239" s="224">
        <f>IF(N239="sníž. přenesená",J239,0)</f>
        <v>0</v>
      </c>
      <c r="BI239" s="224">
        <f>IF(N239="nulová",J239,0)</f>
        <v>0</v>
      </c>
      <c r="BJ239" s="17" t="s">
        <v>85</v>
      </c>
      <c r="BK239" s="224">
        <f>ROUND(I239*H239,2)</f>
        <v>0</v>
      </c>
      <c r="BL239" s="17" t="s">
        <v>138</v>
      </c>
      <c r="BM239" s="223" t="s">
        <v>465</v>
      </c>
    </row>
    <row r="240" s="2" customFormat="1" ht="21.75" customHeight="1">
      <c r="A240" s="38"/>
      <c r="B240" s="39"/>
      <c r="C240" s="211" t="s">
        <v>466</v>
      </c>
      <c r="D240" s="211" t="s">
        <v>134</v>
      </c>
      <c r="E240" s="212" t="s">
        <v>467</v>
      </c>
      <c r="F240" s="213" t="s">
        <v>468</v>
      </c>
      <c r="G240" s="214" t="s">
        <v>137</v>
      </c>
      <c r="H240" s="215">
        <v>2</v>
      </c>
      <c r="I240" s="216"/>
      <c r="J240" s="217">
        <f>ROUND(I240*H240,2)</f>
        <v>0</v>
      </c>
      <c r="K240" s="218"/>
      <c r="L240" s="44"/>
      <c r="M240" s="219" t="s">
        <v>1</v>
      </c>
      <c r="N240" s="220" t="s">
        <v>42</v>
      </c>
      <c r="O240" s="91"/>
      <c r="P240" s="221">
        <f>O240*H240</f>
        <v>0</v>
      </c>
      <c r="Q240" s="221">
        <v>0</v>
      </c>
      <c r="R240" s="221">
        <f>Q240*H240</f>
        <v>0</v>
      </c>
      <c r="S240" s="221">
        <v>0</v>
      </c>
      <c r="T240" s="222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3" t="s">
        <v>138</v>
      </c>
      <c r="AT240" s="223" t="s">
        <v>134</v>
      </c>
      <c r="AU240" s="223" t="s">
        <v>85</v>
      </c>
      <c r="AY240" s="17" t="s">
        <v>133</v>
      </c>
      <c r="BE240" s="224">
        <f>IF(N240="základní",J240,0)</f>
        <v>0</v>
      </c>
      <c r="BF240" s="224">
        <f>IF(N240="snížená",J240,0)</f>
        <v>0</v>
      </c>
      <c r="BG240" s="224">
        <f>IF(N240="zákl. přenesená",J240,0)</f>
        <v>0</v>
      </c>
      <c r="BH240" s="224">
        <f>IF(N240="sníž. přenesená",J240,0)</f>
        <v>0</v>
      </c>
      <c r="BI240" s="224">
        <f>IF(N240="nulová",J240,0)</f>
        <v>0</v>
      </c>
      <c r="BJ240" s="17" t="s">
        <v>85</v>
      </c>
      <c r="BK240" s="224">
        <f>ROUND(I240*H240,2)</f>
        <v>0</v>
      </c>
      <c r="BL240" s="17" t="s">
        <v>138</v>
      </c>
      <c r="BM240" s="223" t="s">
        <v>469</v>
      </c>
    </row>
    <row r="241" s="2" customFormat="1" ht="21.75" customHeight="1">
      <c r="A241" s="38"/>
      <c r="B241" s="39"/>
      <c r="C241" s="211" t="s">
        <v>305</v>
      </c>
      <c r="D241" s="211" t="s">
        <v>134</v>
      </c>
      <c r="E241" s="212" t="s">
        <v>470</v>
      </c>
      <c r="F241" s="213" t="s">
        <v>471</v>
      </c>
      <c r="G241" s="214" t="s">
        <v>137</v>
      </c>
      <c r="H241" s="215">
        <v>2</v>
      </c>
      <c r="I241" s="216"/>
      <c r="J241" s="217">
        <f>ROUND(I241*H241,2)</f>
        <v>0</v>
      </c>
      <c r="K241" s="218"/>
      <c r="L241" s="44"/>
      <c r="M241" s="219" t="s">
        <v>1</v>
      </c>
      <c r="N241" s="220" t="s">
        <v>42</v>
      </c>
      <c r="O241" s="91"/>
      <c r="P241" s="221">
        <f>O241*H241</f>
        <v>0</v>
      </c>
      <c r="Q241" s="221">
        <v>0</v>
      </c>
      <c r="R241" s="221">
        <f>Q241*H241</f>
        <v>0</v>
      </c>
      <c r="S241" s="221">
        <v>0</v>
      </c>
      <c r="T241" s="22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3" t="s">
        <v>138</v>
      </c>
      <c r="AT241" s="223" t="s">
        <v>134</v>
      </c>
      <c r="AU241" s="223" t="s">
        <v>85</v>
      </c>
      <c r="AY241" s="17" t="s">
        <v>133</v>
      </c>
      <c r="BE241" s="224">
        <f>IF(N241="základní",J241,0)</f>
        <v>0</v>
      </c>
      <c r="BF241" s="224">
        <f>IF(N241="snížená",J241,0)</f>
        <v>0</v>
      </c>
      <c r="BG241" s="224">
        <f>IF(N241="zákl. přenesená",J241,0)</f>
        <v>0</v>
      </c>
      <c r="BH241" s="224">
        <f>IF(N241="sníž. přenesená",J241,0)</f>
        <v>0</v>
      </c>
      <c r="BI241" s="224">
        <f>IF(N241="nulová",J241,0)</f>
        <v>0</v>
      </c>
      <c r="BJ241" s="17" t="s">
        <v>85</v>
      </c>
      <c r="BK241" s="224">
        <f>ROUND(I241*H241,2)</f>
        <v>0</v>
      </c>
      <c r="BL241" s="17" t="s">
        <v>138</v>
      </c>
      <c r="BM241" s="223" t="s">
        <v>472</v>
      </c>
    </row>
    <row r="242" s="2" customFormat="1" ht="16.5" customHeight="1">
      <c r="A242" s="38"/>
      <c r="B242" s="39"/>
      <c r="C242" s="211" t="s">
        <v>473</v>
      </c>
      <c r="D242" s="211" t="s">
        <v>134</v>
      </c>
      <c r="E242" s="212" t="s">
        <v>474</v>
      </c>
      <c r="F242" s="213" t="s">
        <v>475</v>
      </c>
      <c r="G242" s="214" t="s">
        <v>137</v>
      </c>
      <c r="H242" s="215">
        <v>1</v>
      </c>
      <c r="I242" s="216"/>
      <c r="J242" s="217">
        <f>ROUND(I242*H242,2)</f>
        <v>0</v>
      </c>
      <c r="K242" s="218"/>
      <c r="L242" s="44"/>
      <c r="M242" s="219" t="s">
        <v>1</v>
      </c>
      <c r="N242" s="220" t="s">
        <v>42</v>
      </c>
      <c r="O242" s="91"/>
      <c r="P242" s="221">
        <f>O242*H242</f>
        <v>0</v>
      </c>
      <c r="Q242" s="221">
        <v>0</v>
      </c>
      <c r="R242" s="221">
        <f>Q242*H242</f>
        <v>0</v>
      </c>
      <c r="S242" s="221">
        <v>0</v>
      </c>
      <c r="T242" s="222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3" t="s">
        <v>138</v>
      </c>
      <c r="AT242" s="223" t="s">
        <v>134</v>
      </c>
      <c r="AU242" s="223" t="s">
        <v>85</v>
      </c>
      <c r="AY242" s="17" t="s">
        <v>133</v>
      </c>
      <c r="BE242" s="224">
        <f>IF(N242="základní",J242,0)</f>
        <v>0</v>
      </c>
      <c r="BF242" s="224">
        <f>IF(N242="snížená",J242,0)</f>
        <v>0</v>
      </c>
      <c r="BG242" s="224">
        <f>IF(N242="zákl. přenesená",J242,0)</f>
        <v>0</v>
      </c>
      <c r="BH242" s="224">
        <f>IF(N242="sníž. přenesená",J242,0)</f>
        <v>0</v>
      </c>
      <c r="BI242" s="224">
        <f>IF(N242="nulová",J242,0)</f>
        <v>0</v>
      </c>
      <c r="BJ242" s="17" t="s">
        <v>85</v>
      </c>
      <c r="BK242" s="224">
        <f>ROUND(I242*H242,2)</f>
        <v>0</v>
      </c>
      <c r="BL242" s="17" t="s">
        <v>138</v>
      </c>
      <c r="BM242" s="223" t="s">
        <v>476</v>
      </c>
    </row>
    <row r="243" s="2" customFormat="1" ht="24.15" customHeight="1">
      <c r="A243" s="38"/>
      <c r="B243" s="39"/>
      <c r="C243" s="211" t="s">
        <v>309</v>
      </c>
      <c r="D243" s="211" t="s">
        <v>134</v>
      </c>
      <c r="E243" s="212" t="s">
        <v>477</v>
      </c>
      <c r="F243" s="213" t="s">
        <v>478</v>
      </c>
      <c r="G243" s="214" t="s">
        <v>137</v>
      </c>
      <c r="H243" s="215">
        <v>1</v>
      </c>
      <c r="I243" s="216"/>
      <c r="J243" s="217">
        <f>ROUND(I243*H243,2)</f>
        <v>0</v>
      </c>
      <c r="K243" s="218"/>
      <c r="L243" s="44"/>
      <c r="M243" s="219" t="s">
        <v>1</v>
      </c>
      <c r="N243" s="220" t="s">
        <v>42</v>
      </c>
      <c r="O243" s="91"/>
      <c r="P243" s="221">
        <f>O243*H243</f>
        <v>0</v>
      </c>
      <c r="Q243" s="221">
        <v>0</v>
      </c>
      <c r="R243" s="221">
        <f>Q243*H243</f>
        <v>0</v>
      </c>
      <c r="S243" s="221">
        <v>0</v>
      </c>
      <c r="T243" s="222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3" t="s">
        <v>138</v>
      </c>
      <c r="AT243" s="223" t="s">
        <v>134</v>
      </c>
      <c r="AU243" s="223" t="s">
        <v>85</v>
      </c>
      <c r="AY243" s="17" t="s">
        <v>133</v>
      </c>
      <c r="BE243" s="224">
        <f>IF(N243="základní",J243,0)</f>
        <v>0</v>
      </c>
      <c r="BF243" s="224">
        <f>IF(N243="snížená",J243,0)</f>
        <v>0</v>
      </c>
      <c r="BG243" s="224">
        <f>IF(N243="zákl. přenesená",J243,0)</f>
        <v>0</v>
      </c>
      <c r="BH243" s="224">
        <f>IF(N243="sníž. přenesená",J243,0)</f>
        <v>0</v>
      </c>
      <c r="BI243" s="224">
        <f>IF(N243="nulová",J243,0)</f>
        <v>0</v>
      </c>
      <c r="BJ243" s="17" t="s">
        <v>85</v>
      </c>
      <c r="BK243" s="224">
        <f>ROUND(I243*H243,2)</f>
        <v>0</v>
      </c>
      <c r="BL243" s="17" t="s">
        <v>138</v>
      </c>
      <c r="BM243" s="223" t="s">
        <v>479</v>
      </c>
    </row>
    <row r="244" s="2" customFormat="1" ht="16.5" customHeight="1">
      <c r="A244" s="38"/>
      <c r="B244" s="39"/>
      <c r="C244" s="211" t="s">
        <v>480</v>
      </c>
      <c r="D244" s="211" t="s">
        <v>134</v>
      </c>
      <c r="E244" s="212" t="s">
        <v>481</v>
      </c>
      <c r="F244" s="213" t="s">
        <v>482</v>
      </c>
      <c r="G244" s="214" t="s">
        <v>137</v>
      </c>
      <c r="H244" s="215">
        <v>1</v>
      </c>
      <c r="I244" s="216"/>
      <c r="J244" s="217">
        <f>ROUND(I244*H244,2)</f>
        <v>0</v>
      </c>
      <c r="K244" s="218"/>
      <c r="L244" s="44"/>
      <c r="M244" s="219" t="s">
        <v>1</v>
      </c>
      <c r="N244" s="220" t="s">
        <v>42</v>
      </c>
      <c r="O244" s="91"/>
      <c r="P244" s="221">
        <f>O244*H244</f>
        <v>0</v>
      </c>
      <c r="Q244" s="221">
        <v>0</v>
      </c>
      <c r="R244" s="221">
        <f>Q244*H244</f>
        <v>0</v>
      </c>
      <c r="S244" s="221">
        <v>0</v>
      </c>
      <c r="T244" s="222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3" t="s">
        <v>138</v>
      </c>
      <c r="AT244" s="223" t="s">
        <v>134</v>
      </c>
      <c r="AU244" s="223" t="s">
        <v>85</v>
      </c>
      <c r="AY244" s="17" t="s">
        <v>133</v>
      </c>
      <c r="BE244" s="224">
        <f>IF(N244="základní",J244,0)</f>
        <v>0</v>
      </c>
      <c r="BF244" s="224">
        <f>IF(N244="snížená",J244,0)</f>
        <v>0</v>
      </c>
      <c r="BG244" s="224">
        <f>IF(N244="zákl. přenesená",J244,0)</f>
        <v>0</v>
      </c>
      <c r="BH244" s="224">
        <f>IF(N244="sníž. přenesená",J244,0)</f>
        <v>0</v>
      </c>
      <c r="BI244" s="224">
        <f>IF(N244="nulová",J244,0)</f>
        <v>0</v>
      </c>
      <c r="BJ244" s="17" t="s">
        <v>85</v>
      </c>
      <c r="BK244" s="224">
        <f>ROUND(I244*H244,2)</f>
        <v>0</v>
      </c>
      <c r="BL244" s="17" t="s">
        <v>138</v>
      </c>
      <c r="BM244" s="223" t="s">
        <v>483</v>
      </c>
    </row>
    <row r="245" s="2" customFormat="1" ht="33" customHeight="1">
      <c r="A245" s="38"/>
      <c r="B245" s="39"/>
      <c r="C245" s="211" t="s">
        <v>312</v>
      </c>
      <c r="D245" s="211" t="s">
        <v>134</v>
      </c>
      <c r="E245" s="212" t="s">
        <v>484</v>
      </c>
      <c r="F245" s="213" t="s">
        <v>485</v>
      </c>
      <c r="G245" s="214" t="s">
        <v>137</v>
      </c>
      <c r="H245" s="215">
        <v>1</v>
      </c>
      <c r="I245" s="216"/>
      <c r="J245" s="217">
        <f>ROUND(I245*H245,2)</f>
        <v>0</v>
      </c>
      <c r="K245" s="218"/>
      <c r="L245" s="44"/>
      <c r="M245" s="219" t="s">
        <v>1</v>
      </c>
      <c r="N245" s="220" t="s">
        <v>42</v>
      </c>
      <c r="O245" s="91"/>
      <c r="P245" s="221">
        <f>O245*H245</f>
        <v>0</v>
      </c>
      <c r="Q245" s="221">
        <v>0</v>
      </c>
      <c r="R245" s="221">
        <f>Q245*H245</f>
        <v>0</v>
      </c>
      <c r="S245" s="221">
        <v>0</v>
      </c>
      <c r="T245" s="222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3" t="s">
        <v>138</v>
      </c>
      <c r="AT245" s="223" t="s">
        <v>134</v>
      </c>
      <c r="AU245" s="223" t="s">
        <v>85</v>
      </c>
      <c r="AY245" s="17" t="s">
        <v>133</v>
      </c>
      <c r="BE245" s="224">
        <f>IF(N245="základní",J245,0)</f>
        <v>0</v>
      </c>
      <c r="BF245" s="224">
        <f>IF(N245="snížená",J245,0)</f>
        <v>0</v>
      </c>
      <c r="BG245" s="224">
        <f>IF(N245="zákl. přenesená",J245,0)</f>
        <v>0</v>
      </c>
      <c r="BH245" s="224">
        <f>IF(N245="sníž. přenesená",J245,0)</f>
        <v>0</v>
      </c>
      <c r="BI245" s="224">
        <f>IF(N245="nulová",J245,0)</f>
        <v>0</v>
      </c>
      <c r="BJ245" s="17" t="s">
        <v>85</v>
      </c>
      <c r="BK245" s="224">
        <f>ROUND(I245*H245,2)</f>
        <v>0</v>
      </c>
      <c r="BL245" s="17" t="s">
        <v>138</v>
      </c>
      <c r="BM245" s="223" t="s">
        <v>486</v>
      </c>
    </row>
    <row r="246" s="2" customFormat="1" ht="37.8" customHeight="1">
      <c r="A246" s="38"/>
      <c r="B246" s="39"/>
      <c r="C246" s="211" t="s">
        <v>487</v>
      </c>
      <c r="D246" s="211" t="s">
        <v>134</v>
      </c>
      <c r="E246" s="212" t="s">
        <v>488</v>
      </c>
      <c r="F246" s="213" t="s">
        <v>489</v>
      </c>
      <c r="G246" s="214" t="s">
        <v>137</v>
      </c>
      <c r="H246" s="215">
        <v>1</v>
      </c>
      <c r="I246" s="216"/>
      <c r="J246" s="217">
        <f>ROUND(I246*H246,2)</f>
        <v>0</v>
      </c>
      <c r="K246" s="218"/>
      <c r="L246" s="44"/>
      <c r="M246" s="219" t="s">
        <v>1</v>
      </c>
      <c r="N246" s="220" t="s">
        <v>42</v>
      </c>
      <c r="O246" s="91"/>
      <c r="P246" s="221">
        <f>O246*H246</f>
        <v>0</v>
      </c>
      <c r="Q246" s="221">
        <v>0</v>
      </c>
      <c r="R246" s="221">
        <f>Q246*H246</f>
        <v>0</v>
      </c>
      <c r="S246" s="221">
        <v>0</v>
      </c>
      <c r="T246" s="222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3" t="s">
        <v>138</v>
      </c>
      <c r="AT246" s="223" t="s">
        <v>134</v>
      </c>
      <c r="AU246" s="223" t="s">
        <v>85</v>
      </c>
      <c r="AY246" s="17" t="s">
        <v>133</v>
      </c>
      <c r="BE246" s="224">
        <f>IF(N246="základní",J246,0)</f>
        <v>0</v>
      </c>
      <c r="BF246" s="224">
        <f>IF(N246="snížená",J246,0)</f>
        <v>0</v>
      </c>
      <c r="BG246" s="224">
        <f>IF(N246="zákl. přenesená",J246,0)</f>
        <v>0</v>
      </c>
      <c r="BH246" s="224">
        <f>IF(N246="sníž. přenesená",J246,0)</f>
        <v>0</v>
      </c>
      <c r="BI246" s="224">
        <f>IF(N246="nulová",J246,0)</f>
        <v>0</v>
      </c>
      <c r="BJ246" s="17" t="s">
        <v>85</v>
      </c>
      <c r="BK246" s="224">
        <f>ROUND(I246*H246,2)</f>
        <v>0</v>
      </c>
      <c r="BL246" s="17" t="s">
        <v>138</v>
      </c>
      <c r="BM246" s="223" t="s">
        <v>490</v>
      </c>
    </row>
    <row r="247" s="2" customFormat="1" ht="37.8" customHeight="1">
      <c r="A247" s="38"/>
      <c r="B247" s="39"/>
      <c r="C247" s="211" t="s">
        <v>316</v>
      </c>
      <c r="D247" s="211" t="s">
        <v>134</v>
      </c>
      <c r="E247" s="212" t="s">
        <v>491</v>
      </c>
      <c r="F247" s="213" t="s">
        <v>492</v>
      </c>
      <c r="G247" s="214" t="s">
        <v>137</v>
      </c>
      <c r="H247" s="215">
        <v>1</v>
      </c>
      <c r="I247" s="216"/>
      <c r="J247" s="217">
        <f>ROUND(I247*H247,2)</f>
        <v>0</v>
      </c>
      <c r="K247" s="218"/>
      <c r="L247" s="44"/>
      <c r="M247" s="219" t="s">
        <v>1</v>
      </c>
      <c r="N247" s="220" t="s">
        <v>42</v>
      </c>
      <c r="O247" s="91"/>
      <c r="P247" s="221">
        <f>O247*H247</f>
        <v>0</v>
      </c>
      <c r="Q247" s="221">
        <v>0</v>
      </c>
      <c r="R247" s="221">
        <f>Q247*H247</f>
        <v>0</v>
      </c>
      <c r="S247" s="221">
        <v>0</v>
      </c>
      <c r="T247" s="222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3" t="s">
        <v>138</v>
      </c>
      <c r="AT247" s="223" t="s">
        <v>134</v>
      </c>
      <c r="AU247" s="223" t="s">
        <v>85</v>
      </c>
      <c r="AY247" s="17" t="s">
        <v>133</v>
      </c>
      <c r="BE247" s="224">
        <f>IF(N247="základní",J247,0)</f>
        <v>0</v>
      </c>
      <c r="BF247" s="224">
        <f>IF(N247="snížená",J247,0)</f>
        <v>0</v>
      </c>
      <c r="BG247" s="224">
        <f>IF(N247="zákl. přenesená",J247,0)</f>
        <v>0</v>
      </c>
      <c r="BH247" s="224">
        <f>IF(N247="sníž. přenesená",J247,0)</f>
        <v>0</v>
      </c>
      <c r="BI247" s="224">
        <f>IF(N247="nulová",J247,0)</f>
        <v>0</v>
      </c>
      <c r="BJ247" s="17" t="s">
        <v>85</v>
      </c>
      <c r="BK247" s="224">
        <f>ROUND(I247*H247,2)</f>
        <v>0</v>
      </c>
      <c r="BL247" s="17" t="s">
        <v>138</v>
      </c>
      <c r="BM247" s="223" t="s">
        <v>493</v>
      </c>
    </row>
    <row r="248" s="2" customFormat="1" ht="21.75" customHeight="1">
      <c r="A248" s="38"/>
      <c r="B248" s="39"/>
      <c r="C248" s="211" t="s">
        <v>494</v>
      </c>
      <c r="D248" s="211" t="s">
        <v>134</v>
      </c>
      <c r="E248" s="212" t="s">
        <v>495</v>
      </c>
      <c r="F248" s="213" t="s">
        <v>496</v>
      </c>
      <c r="G248" s="214" t="s">
        <v>137</v>
      </c>
      <c r="H248" s="215">
        <v>6</v>
      </c>
      <c r="I248" s="216"/>
      <c r="J248" s="217">
        <f>ROUND(I248*H248,2)</f>
        <v>0</v>
      </c>
      <c r="K248" s="218"/>
      <c r="L248" s="44"/>
      <c r="M248" s="219" t="s">
        <v>1</v>
      </c>
      <c r="N248" s="220" t="s">
        <v>42</v>
      </c>
      <c r="O248" s="91"/>
      <c r="P248" s="221">
        <f>O248*H248</f>
        <v>0</v>
      </c>
      <c r="Q248" s="221">
        <v>0</v>
      </c>
      <c r="R248" s="221">
        <f>Q248*H248</f>
        <v>0</v>
      </c>
      <c r="S248" s="221">
        <v>0</v>
      </c>
      <c r="T248" s="222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3" t="s">
        <v>138</v>
      </c>
      <c r="AT248" s="223" t="s">
        <v>134</v>
      </c>
      <c r="AU248" s="223" t="s">
        <v>85</v>
      </c>
      <c r="AY248" s="17" t="s">
        <v>133</v>
      </c>
      <c r="BE248" s="224">
        <f>IF(N248="základní",J248,0)</f>
        <v>0</v>
      </c>
      <c r="BF248" s="224">
        <f>IF(N248="snížená",J248,0)</f>
        <v>0</v>
      </c>
      <c r="BG248" s="224">
        <f>IF(N248="zákl. přenesená",J248,0)</f>
        <v>0</v>
      </c>
      <c r="BH248" s="224">
        <f>IF(N248="sníž. přenesená",J248,0)</f>
        <v>0</v>
      </c>
      <c r="BI248" s="224">
        <f>IF(N248="nulová",J248,0)</f>
        <v>0</v>
      </c>
      <c r="BJ248" s="17" t="s">
        <v>85</v>
      </c>
      <c r="BK248" s="224">
        <f>ROUND(I248*H248,2)</f>
        <v>0</v>
      </c>
      <c r="BL248" s="17" t="s">
        <v>138</v>
      </c>
      <c r="BM248" s="223" t="s">
        <v>497</v>
      </c>
    </row>
    <row r="249" s="2" customFormat="1" ht="16.5" customHeight="1">
      <c r="A249" s="38"/>
      <c r="B249" s="39"/>
      <c r="C249" s="211" t="s">
        <v>319</v>
      </c>
      <c r="D249" s="211" t="s">
        <v>134</v>
      </c>
      <c r="E249" s="212" t="s">
        <v>498</v>
      </c>
      <c r="F249" s="213" t="s">
        <v>499</v>
      </c>
      <c r="G249" s="214" t="s">
        <v>151</v>
      </c>
      <c r="H249" s="215">
        <v>1</v>
      </c>
      <c r="I249" s="216"/>
      <c r="J249" s="217">
        <f>ROUND(I249*H249,2)</f>
        <v>0</v>
      </c>
      <c r="K249" s="218"/>
      <c r="L249" s="44"/>
      <c r="M249" s="219" t="s">
        <v>1</v>
      </c>
      <c r="N249" s="220" t="s">
        <v>42</v>
      </c>
      <c r="O249" s="91"/>
      <c r="P249" s="221">
        <f>O249*H249</f>
        <v>0</v>
      </c>
      <c r="Q249" s="221">
        <v>0</v>
      </c>
      <c r="R249" s="221">
        <f>Q249*H249</f>
        <v>0</v>
      </c>
      <c r="S249" s="221">
        <v>0</v>
      </c>
      <c r="T249" s="222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3" t="s">
        <v>138</v>
      </c>
      <c r="AT249" s="223" t="s">
        <v>134</v>
      </c>
      <c r="AU249" s="223" t="s">
        <v>85</v>
      </c>
      <c r="AY249" s="17" t="s">
        <v>133</v>
      </c>
      <c r="BE249" s="224">
        <f>IF(N249="základní",J249,0)</f>
        <v>0</v>
      </c>
      <c r="BF249" s="224">
        <f>IF(N249="snížená",J249,0)</f>
        <v>0</v>
      </c>
      <c r="BG249" s="224">
        <f>IF(N249="zákl. přenesená",J249,0)</f>
        <v>0</v>
      </c>
      <c r="BH249" s="224">
        <f>IF(N249="sníž. přenesená",J249,0)</f>
        <v>0</v>
      </c>
      <c r="BI249" s="224">
        <f>IF(N249="nulová",J249,0)</f>
        <v>0</v>
      </c>
      <c r="BJ249" s="17" t="s">
        <v>85</v>
      </c>
      <c r="BK249" s="224">
        <f>ROUND(I249*H249,2)</f>
        <v>0</v>
      </c>
      <c r="BL249" s="17" t="s">
        <v>138</v>
      </c>
      <c r="BM249" s="223" t="s">
        <v>500</v>
      </c>
    </row>
    <row r="250" s="2" customFormat="1" ht="16.5" customHeight="1">
      <c r="A250" s="38"/>
      <c r="B250" s="39"/>
      <c r="C250" s="211" t="s">
        <v>501</v>
      </c>
      <c r="D250" s="211" t="s">
        <v>134</v>
      </c>
      <c r="E250" s="212" t="s">
        <v>502</v>
      </c>
      <c r="F250" s="213" t="s">
        <v>503</v>
      </c>
      <c r="G250" s="214" t="s">
        <v>137</v>
      </c>
      <c r="H250" s="215">
        <v>3</v>
      </c>
      <c r="I250" s="216"/>
      <c r="J250" s="217">
        <f>ROUND(I250*H250,2)</f>
        <v>0</v>
      </c>
      <c r="K250" s="218"/>
      <c r="L250" s="44"/>
      <c r="M250" s="219" t="s">
        <v>1</v>
      </c>
      <c r="N250" s="220" t="s">
        <v>42</v>
      </c>
      <c r="O250" s="91"/>
      <c r="P250" s="221">
        <f>O250*H250</f>
        <v>0</v>
      </c>
      <c r="Q250" s="221">
        <v>0</v>
      </c>
      <c r="R250" s="221">
        <f>Q250*H250</f>
        <v>0</v>
      </c>
      <c r="S250" s="221">
        <v>0</v>
      </c>
      <c r="T250" s="222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3" t="s">
        <v>138</v>
      </c>
      <c r="AT250" s="223" t="s">
        <v>134</v>
      </c>
      <c r="AU250" s="223" t="s">
        <v>85</v>
      </c>
      <c r="AY250" s="17" t="s">
        <v>133</v>
      </c>
      <c r="BE250" s="224">
        <f>IF(N250="základní",J250,0)</f>
        <v>0</v>
      </c>
      <c r="BF250" s="224">
        <f>IF(N250="snížená",J250,0)</f>
        <v>0</v>
      </c>
      <c r="BG250" s="224">
        <f>IF(N250="zákl. přenesená",J250,0)</f>
        <v>0</v>
      </c>
      <c r="BH250" s="224">
        <f>IF(N250="sníž. přenesená",J250,0)</f>
        <v>0</v>
      </c>
      <c r="BI250" s="224">
        <f>IF(N250="nulová",J250,0)</f>
        <v>0</v>
      </c>
      <c r="BJ250" s="17" t="s">
        <v>85</v>
      </c>
      <c r="BK250" s="224">
        <f>ROUND(I250*H250,2)</f>
        <v>0</v>
      </c>
      <c r="BL250" s="17" t="s">
        <v>138</v>
      </c>
      <c r="BM250" s="223" t="s">
        <v>504</v>
      </c>
    </row>
    <row r="251" s="2" customFormat="1" ht="16.5" customHeight="1">
      <c r="A251" s="38"/>
      <c r="B251" s="39"/>
      <c r="C251" s="211" t="s">
        <v>323</v>
      </c>
      <c r="D251" s="211" t="s">
        <v>134</v>
      </c>
      <c r="E251" s="212" t="s">
        <v>505</v>
      </c>
      <c r="F251" s="213" t="s">
        <v>506</v>
      </c>
      <c r="G251" s="214" t="s">
        <v>137</v>
      </c>
      <c r="H251" s="215">
        <v>3</v>
      </c>
      <c r="I251" s="216"/>
      <c r="J251" s="217">
        <f>ROUND(I251*H251,2)</f>
        <v>0</v>
      </c>
      <c r="K251" s="218"/>
      <c r="L251" s="44"/>
      <c r="M251" s="219" t="s">
        <v>1</v>
      </c>
      <c r="N251" s="220" t="s">
        <v>42</v>
      </c>
      <c r="O251" s="91"/>
      <c r="P251" s="221">
        <f>O251*H251</f>
        <v>0</v>
      </c>
      <c r="Q251" s="221">
        <v>0</v>
      </c>
      <c r="R251" s="221">
        <f>Q251*H251</f>
        <v>0</v>
      </c>
      <c r="S251" s="221">
        <v>0</v>
      </c>
      <c r="T251" s="222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3" t="s">
        <v>138</v>
      </c>
      <c r="AT251" s="223" t="s">
        <v>134</v>
      </c>
      <c r="AU251" s="223" t="s">
        <v>85</v>
      </c>
      <c r="AY251" s="17" t="s">
        <v>133</v>
      </c>
      <c r="BE251" s="224">
        <f>IF(N251="základní",J251,0)</f>
        <v>0</v>
      </c>
      <c r="BF251" s="224">
        <f>IF(N251="snížená",J251,0)</f>
        <v>0</v>
      </c>
      <c r="BG251" s="224">
        <f>IF(N251="zákl. přenesená",J251,0)</f>
        <v>0</v>
      </c>
      <c r="BH251" s="224">
        <f>IF(N251="sníž. přenesená",J251,0)</f>
        <v>0</v>
      </c>
      <c r="BI251" s="224">
        <f>IF(N251="nulová",J251,0)</f>
        <v>0</v>
      </c>
      <c r="BJ251" s="17" t="s">
        <v>85</v>
      </c>
      <c r="BK251" s="224">
        <f>ROUND(I251*H251,2)</f>
        <v>0</v>
      </c>
      <c r="BL251" s="17" t="s">
        <v>138</v>
      </c>
      <c r="BM251" s="223" t="s">
        <v>507</v>
      </c>
    </row>
    <row r="252" s="2" customFormat="1" ht="24.15" customHeight="1">
      <c r="A252" s="38"/>
      <c r="B252" s="39"/>
      <c r="C252" s="211" t="s">
        <v>508</v>
      </c>
      <c r="D252" s="211" t="s">
        <v>134</v>
      </c>
      <c r="E252" s="212" t="s">
        <v>509</v>
      </c>
      <c r="F252" s="213" t="s">
        <v>510</v>
      </c>
      <c r="G252" s="214" t="s">
        <v>137</v>
      </c>
      <c r="H252" s="215">
        <v>1</v>
      </c>
      <c r="I252" s="216"/>
      <c r="J252" s="217">
        <f>ROUND(I252*H252,2)</f>
        <v>0</v>
      </c>
      <c r="K252" s="218"/>
      <c r="L252" s="44"/>
      <c r="M252" s="219" t="s">
        <v>1</v>
      </c>
      <c r="N252" s="220" t="s">
        <v>42</v>
      </c>
      <c r="O252" s="91"/>
      <c r="P252" s="221">
        <f>O252*H252</f>
        <v>0</v>
      </c>
      <c r="Q252" s="221">
        <v>0</v>
      </c>
      <c r="R252" s="221">
        <f>Q252*H252</f>
        <v>0</v>
      </c>
      <c r="S252" s="221">
        <v>0</v>
      </c>
      <c r="T252" s="222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3" t="s">
        <v>138</v>
      </c>
      <c r="AT252" s="223" t="s">
        <v>134</v>
      </c>
      <c r="AU252" s="223" t="s">
        <v>85</v>
      </c>
      <c r="AY252" s="17" t="s">
        <v>133</v>
      </c>
      <c r="BE252" s="224">
        <f>IF(N252="základní",J252,0)</f>
        <v>0</v>
      </c>
      <c r="BF252" s="224">
        <f>IF(N252="snížená",J252,0)</f>
        <v>0</v>
      </c>
      <c r="BG252" s="224">
        <f>IF(N252="zákl. přenesená",J252,0)</f>
        <v>0</v>
      </c>
      <c r="BH252" s="224">
        <f>IF(N252="sníž. přenesená",J252,0)</f>
        <v>0</v>
      </c>
      <c r="BI252" s="224">
        <f>IF(N252="nulová",J252,0)</f>
        <v>0</v>
      </c>
      <c r="BJ252" s="17" t="s">
        <v>85</v>
      </c>
      <c r="BK252" s="224">
        <f>ROUND(I252*H252,2)</f>
        <v>0</v>
      </c>
      <c r="BL252" s="17" t="s">
        <v>138</v>
      </c>
      <c r="BM252" s="223" t="s">
        <v>511</v>
      </c>
    </row>
    <row r="253" s="2" customFormat="1" ht="37.8" customHeight="1">
      <c r="A253" s="38"/>
      <c r="B253" s="39"/>
      <c r="C253" s="211" t="s">
        <v>326</v>
      </c>
      <c r="D253" s="211" t="s">
        <v>134</v>
      </c>
      <c r="E253" s="212" t="s">
        <v>512</v>
      </c>
      <c r="F253" s="213" t="s">
        <v>513</v>
      </c>
      <c r="G253" s="214" t="s">
        <v>151</v>
      </c>
      <c r="H253" s="215">
        <v>1</v>
      </c>
      <c r="I253" s="216"/>
      <c r="J253" s="217">
        <f>ROUND(I253*H253,2)</f>
        <v>0</v>
      </c>
      <c r="K253" s="218"/>
      <c r="L253" s="44"/>
      <c r="M253" s="219" t="s">
        <v>1</v>
      </c>
      <c r="N253" s="220" t="s">
        <v>42</v>
      </c>
      <c r="O253" s="91"/>
      <c r="P253" s="221">
        <f>O253*H253</f>
        <v>0</v>
      </c>
      <c r="Q253" s="221">
        <v>0</v>
      </c>
      <c r="R253" s="221">
        <f>Q253*H253</f>
        <v>0</v>
      </c>
      <c r="S253" s="221">
        <v>0</v>
      </c>
      <c r="T253" s="222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3" t="s">
        <v>138</v>
      </c>
      <c r="AT253" s="223" t="s">
        <v>134</v>
      </c>
      <c r="AU253" s="223" t="s">
        <v>85</v>
      </c>
      <c r="AY253" s="17" t="s">
        <v>133</v>
      </c>
      <c r="BE253" s="224">
        <f>IF(N253="základní",J253,0)</f>
        <v>0</v>
      </c>
      <c r="BF253" s="224">
        <f>IF(N253="snížená",J253,0)</f>
        <v>0</v>
      </c>
      <c r="BG253" s="224">
        <f>IF(N253="zákl. přenesená",J253,0)</f>
        <v>0</v>
      </c>
      <c r="BH253" s="224">
        <f>IF(N253="sníž. přenesená",J253,0)</f>
        <v>0</v>
      </c>
      <c r="BI253" s="224">
        <f>IF(N253="nulová",J253,0)</f>
        <v>0</v>
      </c>
      <c r="BJ253" s="17" t="s">
        <v>85</v>
      </c>
      <c r="BK253" s="224">
        <f>ROUND(I253*H253,2)</f>
        <v>0</v>
      </c>
      <c r="BL253" s="17" t="s">
        <v>138</v>
      </c>
      <c r="BM253" s="223" t="s">
        <v>514</v>
      </c>
    </row>
    <row r="254" s="2" customFormat="1" ht="16.5" customHeight="1">
      <c r="A254" s="38"/>
      <c r="B254" s="39"/>
      <c r="C254" s="211" t="s">
        <v>515</v>
      </c>
      <c r="D254" s="211" t="s">
        <v>134</v>
      </c>
      <c r="E254" s="212" t="s">
        <v>516</v>
      </c>
      <c r="F254" s="213" t="s">
        <v>517</v>
      </c>
      <c r="G254" s="214" t="s">
        <v>137</v>
      </c>
      <c r="H254" s="215">
        <v>1</v>
      </c>
      <c r="I254" s="216"/>
      <c r="J254" s="217">
        <f>ROUND(I254*H254,2)</f>
        <v>0</v>
      </c>
      <c r="K254" s="218"/>
      <c r="L254" s="44"/>
      <c r="M254" s="219" t="s">
        <v>1</v>
      </c>
      <c r="N254" s="220" t="s">
        <v>42</v>
      </c>
      <c r="O254" s="91"/>
      <c r="P254" s="221">
        <f>O254*H254</f>
        <v>0</v>
      </c>
      <c r="Q254" s="221">
        <v>0</v>
      </c>
      <c r="R254" s="221">
        <f>Q254*H254</f>
        <v>0</v>
      </c>
      <c r="S254" s="221">
        <v>0</v>
      </c>
      <c r="T254" s="222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23" t="s">
        <v>138</v>
      </c>
      <c r="AT254" s="223" t="s">
        <v>134</v>
      </c>
      <c r="AU254" s="223" t="s">
        <v>85</v>
      </c>
      <c r="AY254" s="17" t="s">
        <v>133</v>
      </c>
      <c r="BE254" s="224">
        <f>IF(N254="základní",J254,0)</f>
        <v>0</v>
      </c>
      <c r="BF254" s="224">
        <f>IF(N254="snížená",J254,0)</f>
        <v>0</v>
      </c>
      <c r="BG254" s="224">
        <f>IF(N254="zákl. přenesená",J254,0)</f>
        <v>0</v>
      </c>
      <c r="BH254" s="224">
        <f>IF(N254="sníž. přenesená",J254,0)</f>
        <v>0</v>
      </c>
      <c r="BI254" s="224">
        <f>IF(N254="nulová",J254,0)</f>
        <v>0</v>
      </c>
      <c r="BJ254" s="17" t="s">
        <v>85</v>
      </c>
      <c r="BK254" s="224">
        <f>ROUND(I254*H254,2)</f>
        <v>0</v>
      </c>
      <c r="BL254" s="17" t="s">
        <v>138</v>
      </c>
      <c r="BM254" s="223" t="s">
        <v>518</v>
      </c>
    </row>
    <row r="255" s="2" customFormat="1" ht="16.5" customHeight="1">
      <c r="A255" s="38"/>
      <c r="B255" s="39"/>
      <c r="C255" s="211" t="s">
        <v>330</v>
      </c>
      <c r="D255" s="211" t="s">
        <v>134</v>
      </c>
      <c r="E255" s="212" t="s">
        <v>519</v>
      </c>
      <c r="F255" s="213" t="s">
        <v>520</v>
      </c>
      <c r="G255" s="214" t="s">
        <v>137</v>
      </c>
      <c r="H255" s="215">
        <v>1</v>
      </c>
      <c r="I255" s="216"/>
      <c r="J255" s="217">
        <f>ROUND(I255*H255,2)</f>
        <v>0</v>
      </c>
      <c r="K255" s="218"/>
      <c r="L255" s="44"/>
      <c r="M255" s="219" t="s">
        <v>1</v>
      </c>
      <c r="N255" s="220" t="s">
        <v>42</v>
      </c>
      <c r="O255" s="91"/>
      <c r="P255" s="221">
        <f>O255*H255</f>
        <v>0</v>
      </c>
      <c r="Q255" s="221">
        <v>0</v>
      </c>
      <c r="R255" s="221">
        <f>Q255*H255</f>
        <v>0</v>
      </c>
      <c r="S255" s="221">
        <v>0</v>
      </c>
      <c r="T255" s="222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3" t="s">
        <v>138</v>
      </c>
      <c r="AT255" s="223" t="s">
        <v>134</v>
      </c>
      <c r="AU255" s="223" t="s">
        <v>85</v>
      </c>
      <c r="AY255" s="17" t="s">
        <v>133</v>
      </c>
      <c r="BE255" s="224">
        <f>IF(N255="základní",J255,0)</f>
        <v>0</v>
      </c>
      <c r="BF255" s="224">
        <f>IF(N255="snížená",J255,0)</f>
        <v>0</v>
      </c>
      <c r="BG255" s="224">
        <f>IF(N255="zákl. přenesená",J255,0)</f>
        <v>0</v>
      </c>
      <c r="BH255" s="224">
        <f>IF(N255="sníž. přenesená",J255,0)</f>
        <v>0</v>
      </c>
      <c r="BI255" s="224">
        <f>IF(N255="nulová",J255,0)</f>
        <v>0</v>
      </c>
      <c r="BJ255" s="17" t="s">
        <v>85</v>
      </c>
      <c r="BK255" s="224">
        <f>ROUND(I255*H255,2)</f>
        <v>0</v>
      </c>
      <c r="BL255" s="17" t="s">
        <v>138</v>
      </c>
      <c r="BM255" s="223" t="s">
        <v>521</v>
      </c>
    </row>
    <row r="256" s="2" customFormat="1" ht="37.8" customHeight="1">
      <c r="A256" s="38"/>
      <c r="B256" s="39"/>
      <c r="C256" s="211" t="s">
        <v>522</v>
      </c>
      <c r="D256" s="211" t="s">
        <v>134</v>
      </c>
      <c r="E256" s="212" t="s">
        <v>523</v>
      </c>
      <c r="F256" s="213" t="s">
        <v>524</v>
      </c>
      <c r="G256" s="214" t="s">
        <v>151</v>
      </c>
      <c r="H256" s="215">
        <v>1</v>
      </c>
      <c r="I256" s="216"/>
      <c r="J256" s="217">
        <f>ROUND(I256*H256,2)</f>
        <v>0</v>
      </c>
      <c r="K256" s="218"/>
      <c r="L256" s="44"/>
      <c r="M256" s="219" t="s">
        <v>1</v>
      </c>
      <c r="N256" s="220" t="s">
        <v>42</v>
      </c>
      <c r="O256" s="91"/>
      <c r="P256" s="221">
        <f>O256*H256</f>
        <v>0</v>
      </c>
      <c r="Q256" s="221">
        <v>0</v>
      </c>
      <c r="R256" s="221">
        <f>Q256*H256</f>
        <v>0</v>
      </c>
      <c r="S256" s="221">
        <v>0</v>
      </c>
      <c r="T256" s="222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3" t="s">
        <v>138</v>
      </c>
      <c r="AT256" s="223" t="s">
        <v>134</v>
      </c>
      <c r="AU256" s="223" t="s">
        <v>85</v>
      </c>
      <c r="AY256" s="17" t="s">
        <v>133</v>
      </c>
      <c r="BE256" s="224">
        <f>IF(N256="základní",J256,0)</f>
        <v>0</v>
      </c>
      <c r="BF256" s="224">
        <f>IF(N256="snížená",J256,0)</f>
        <v>0</v>
      </c>
      <c r="BG256" s="224">
        <f>IF(N256="zákl. přenesená",J256,0)</f>
        <v>0</v>
      </c>
      <c r="BH256" s="224">
        <f>IF(N256="sníž. přenesená",J256,0)</f>
        <v>0</v>
      </c>
      <c r="BI256" s="224">
        <f>IF(N256="nulová",J256,0)</f>
        <v>0</v>
      </c>
      <c r="BJ256" s="17" t="s">
        <v>85</v>
      </c>
      <c r="BK256" s="224">
        <f>ROUND(I256*H256,2)</f>
        <v>0</v>
      </c>
      <c r="BL256" s="17" t="s">
        <v>138</v>
      </c>
      <c r="BM256" s="223" t="s">
        <v>525</v>
      </c>
    </row>
    <row r="257" s="11" customFormat="1" ht="25.92" customHeight="1">
      <c r="A257" s="11"/>
      <c r="B257" s="197"/>
      <c r="C257" s="198"/>
      <c r="D257" s="199" t="s">
        <v>76</v>
      </c>
      <c r="E257" s="200" t="s">
        <v>526</v>
      </c>
      <c r="F257" s="200" t="s">
        <v>527</v>
      </c>
      <c r="G257" s="198"/>
      <c r="H257" s="198"/>
      <c r="I257" s="201"/>
      <c r="J257" s="202">
        <f>BK257</f>
        <v>0</v>
      </c>
      <c r="K257" s="198"/>
      <c r="L257" s="203"/>
      <c r="M257" s="204"/>
      <c r="N257" s="205"/>
      <c r="O257" s="205"/>
      <c r="P257" s="206">
        <f>SUM(P258:P259)</f>
        <v>0</v>
      </c>
      <c r="Q257" s="205"/>
      <c r="R257" s="206">
        <f>SUM(R258:R259)</f>
        <v>0</v>
      </c>
      <c r="S257" s="205"/>
      <c r="T257" s="207">
        <f>SUM(T258:T259)</f>
        <v>0</v>
      </c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R257" s="208" t="s">
        <v>85</v>
      </c>
      <c r="AT257" s="209" t="s">
        <v>76</v>
      </c>
      <c r="AU257" s="209" t="s">
        <v>77</v>
      </c>
      <c r="AY257" s="208" t="s">
        <v>133</v>
      </c>
      <c r="BK257" s="210">
        <f>SUM(BK258:BK259)</f>
        <v>0</v>
      </c>
    </row>
    <row r="258" s="2" customFormat="1" ht="16.5" customHeight="1">
      <c r="A258" s="38"/>
      <c r="B258" s="39"/>
      <c r="C258" s="211" t="s">
        <v>333</v>
      </c>
      <c r="D258" s="211" t="s">
        <v>134</v>
      </c>
      <c r="E258" s="212" t="s">
        <v>528</v>
      </c>
      <c r="F258" s="213" t="s">
        <v>529</v>
      </c>
      <c r="G258" s="214" t="s">
        <v>151</v>
      </c>
      <c r="H258" s="215">
        <v>1</v>
      </c>
      <c r="I258" s="216"/>
      <c r="J258" s="217">
        <f>ROUND(I258*H258,2)</f>
        <v>0</v>
      </c>
      <c r="K258" s="218"/>
      <c r="L258" s="44"/>
      <c r="M258" s="219" t="s">
        <v>1</v>
      </c>
      <c r="N258" s="220" t="s">
        <v>42</v>
      </c>
      <c r="O258" s="91"/>
      <c r="P258" s="221">
        <f>O258*H258</f>
        <v>0</v>
      </c>
      <c r="Q258" s="221">
        <v>0</v>
      </c>
      <c r="R258" s="221">
        <f>Q258*H258</f>
        <v>0</v>
      </c>
      <c r="S258" s="221">
        <v>0</v>
      </c>
      <c r="T258" s="222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3" t="s">
        <v>138</v>
      </c>
      <c r="AT258" s="223" t="s">
        <v>134</v>
      </c>
      <c r="AU258" s="223" t="s">
        <v>85</v>
      </c>
      <c r="AY258" s="17" t="s">
        <v>133</v>
      </c>
      <c r="BE258" s="224">
        <f>IF(N258="základní",J258,0)</f>
        <v>0</v>
      </c>
      <c r="BF258" s="224">
        <f>IF(N258="snížená",J258,0)</f>
        <v>0</v>
      </c>
      <c r="BG258" s="224">
        <f>IF(N258="zákl. přenesená",J258,0)</f>
        <v>0</v>
      </c>
      <c r="BH258" s="224">
        <f>IF(N258="sníž. přenesená",J258,0)</f>
        <v>0</v>
      </c>
      <c r="BI258" s="224">
        <f>IF(N258="nulová",J258,0)</f>
        <v>0</v>
      </c>
      <c r="BJ258" s="17" t="s">
        <v>85</v>
      </c>
      <c r="BK258" s="224">
        <f>ROUND(I258*H258,2)</f>
        <v>0</v>
      </c>
      <c r="BL258" s="17" t="s">
        <v>138</v>
      </c>
      <c r="BM258" s="223" t="s">
        <v>530</v>
      </c>
    </row>
    <row r="259" s="2" customFormat="1" ht="24.15" customHeight="1">
      <c r="A259" s="38"/>
      <c r="B259" s="39"/>
      <c r="C259" s="211" t="s">
        <v>531</v>
      </c>
      <c r="D259" s="211" t="s">
        <v>134</v>
      </c>
      <c r="E259" s="212" t="s">
        <v>532</v>
      </c>
      <c r="F259" s="213" t="s">
        <v>533</v>
      </c>
      <c r="G259" s="214" t="s">
        <v>151</v>
      </c>
      <c r="H259" s="215">
        <v>1</v>
      </c>
      <c r="I259" s="216"/>
      <c r="J259" s="217">
        <f>ROUND(I259*H259,2)</f>
        <v>0</v>
      </c>
      <c r="K259" s="218"/>
      <c r="L259" s="44"/>
      <c r="M259" s="219" t="s">
        <v>1</v>
      </c>
      <c r="N259" s="220" t="s">
        <v>42</v>
      </c>
      <c r="O259" s="91"/>
      <c r="P259" s="221">
        <f>O259*H259</f>
        <v>0</v>
      </c>
      <c r="Q259" s="221">
        <v>0</v>
      </c>
      <c r="R259" s="221">
        <f>Q259*H259</f>
        <v>0</v>
      </c>
      <c r="S259" s="221">
        <v>0</v>
      </c>
      <c r="T259" s="222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3" t="s">
        <v>138</v>
      </c>
      <c r="AT259" s="223" t="s">
        <v>134</v>
      </c>
      <c r="AU259" s="223" t="s">
        <v>85</v>
      </c>
      <c r="AY259" s="17" t="s">
        <v>133</v>
      </c>
      <c r="BE259" s="224">
        <f>IF(N259="základní",J259,0)</f>
        <v>0</v>
      </c>
      <c r="BF259" s="224">
        <f>IF(N259="snížená",J259,0)</f>
        <v>0</v>
      </c>
      <c r="BG259" s="224">
        <f>IF(N259="zákl. přenesená",J259,0)</f>
        <v>0</v>
      </c>
      <c r="BH259" s="224">
        <f>IF(N259="sníž. přenesená",J259,0)</f>
        <v>0</v>
      </c>
      <c r="BI259" s="224">
        <f>IF(N259="nulová",J259,0)</f>
        <v>0</v>
      </c>
      <c r="BJ259" s="17" t="s">
        <v>85</v>
      </c>
      <c r="BK259" s="224">
        <f>ROUND(I259*H259,2)</f>
        <v>0</v>
      </c>
      <c r="BL259" s="17" t="s">
        <v>138</v>
      </c>
      <c r="BM259" s="223" t="s">
        <v>534</v>
      </c>
    </row>
    <row r="260" s="11" customFormat="1" ht="25.92" customHeight="1">
      <c r="A260" s="11"/>
      <c r="B260" s="197"/>
      <c r="C260" s="198"/>
      <c r="D260" s="199" t="s">
        <v>76</v>
      </c>
      <c r="E260" s="200" t="s">
        <v>535</v>
      </c>
      <c r="F260" s="200" t="s">
        <v>536</v>
      </c>
      <c r="G260" s="198"/>
      <c r="H260" s="198"/>
      <c r="I260" s="201"/>
      <c r="J260" s="202">
        <f>BK260</f>
        <v>0</v>
      </c>
      <c r="K260" s="198"/>
      <c r="L260" s="203"/>
      <c r="M260" s="204"/>
      <c r="N260" s="205"/>
      <c r="O260" s="205"/>
      <c r="P260" s="206">
        <f>SUM(P261:P267)</f>
        <v>0</v>
      </c>
      <c r="Q260" s="205"/>
      <c r="R260" s="206">
        <f>SUM(R261:R267)</f>
        <v>0</v>
      </c>
      <c r="S260" s="205"/>
      <c r="T260" s="207">
        <f>SUM(T261:T267)</f>
        <v>0</v>
      </c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R260" s="208" t="s">
        <v>85</v>
      </c>
      <c r="AT260" s="209" t="s">
        <v>76</v>
      </c>
      <c r="AU260" s="209" t="s">
        <v>77</v>
      </c>
      <c r="AY260" s="208" t="s">
        <v>133</v>
      </c>
      <c r="BK260" s="210">
        <f>SUM(BK261:BK267)</f>
        <v>0</v>
      </c>
    </row>
    <row r="261" s="2" customFormat="1" ht="16.5" customHeight="1">
      <c r="A261" s="38"/>
      <c r="B261" s="39"/>
      <c r="C261" s="211" t="s">
        <v>337</v>
      </c>
      <c r="D261" s="211" t="s">
        <v>134</v>
      </c>
      <c r="E261" s="212" t="s">
        <v>537</v>
      </c>
      <c r="F261" s="213" t="s">
        <v>538</v>
      </c>
      <c r="G261" s="214" t="s">
        <v>137</v>
      </c>
      <c r="H261" s="215">
        <v>1</v>
      </c>
      <c r="I261" s="216"/>
      <c r="J261" s="217">
        <f>ROUND(I261*H261,2)</f>
        <v>0</v>
      </c>
      <c r="K261" s="218"/>
      <c r="L261" s="44"/>
      <c r="M261" s="219" t="s">
        <v>1</v>
      </c>
      <c r="N261" s="220" t="s">
        <v>42</v>
      </c>
      <c r="O261" s="91"/>
      <c r="P261" s="221">
        <f>O261*H261</f>
        <v>0</v>
      </c>
      <c r="Q261" s="221">
        <v>0</v>
      </c>
      <c r="R261" s="221">
        <f>Q261*H261</f>
        <v>0</v>
      </c>
      <c r="S261" s="221">
        <v>0</v>
      </c>
      <c r="T261" s="222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3" t="s">
        <v>138</v>
      </c>
      <c r="AT261" s="223" t="s">
        <v>134</v>
      </c>
      <c r="AU261" s="223" t="s">
        <v>85</v>
      </c>
      <c r="AY261" s="17" t="s">
        <v>133</v>
      </c>
      <c r="BE261" s="224">
        <f>IF(N261="základní",J261,0)</f>
        <v>0</v>
      </c>
      <c r="BF261" s="224">
        <f>IF(N261="snížená",J261,0)</f>
        <v>0</v>
      </c>
      <c r="BG261" s="224">
        <f>IF(N261="zákl. přenesená",J261,0)</f>
        <v>0</v>
      </c>
      <c r="BH261" s="224">
        <f>IF(N261="sníž. přenesená",J261,0)</f>
        <v>0</v>
      </c>
      <c r="BI261" s="224">
        <f>IF(N261="nulová",J261,0)</f>
        <v>0</v>
      </c>
      <c r="BJ261" s="17" t="s">
        <v>85</v>
      </c>
      <c r="BK261" s="224">
        <f>ROUND(I261*H261,2)</f>
        <v>0</v>
      </c>
      <c r="BL261" s="17" t="s">
        <v>138</v>
      </c>
      <c r="BM261" s="223" t="s">
        <v>539</v>
      </c>
    </row>
    <row r="262" s="2" customFormat="1" ht="16.5" customHeight="1">
      <c r="A262" s="38"/>
      <c r="B262" s="39"/>
      <c r="C262" s="211" t="s">
        <v>540</v>
      </c>
      <c r="D262" s="211" t="s">
        <v>134</v>
      </c>
      <c r="E262" s="212" t="s">
        <v>541</v>
      </c>
      <c r="F262" s="213" t="s">
        <v>542</v>
      </c>
      <c r="G262" s="214" t="s">
        <v>137</v>
      </c>
      <c r="H262" s="215">
        <v>1</v>
      </c>
      <c r="I262" s="216"/>
      <c r="J262" s="217">
        <f>ROUND(I262*H262,2)</f>
        <v>0</v>
      </c>
      <c r="K262" s="218"/>
      <c r="L262" s="44"/>
      <c r="M262" s="219" t="s">
        <v>1</v>
      </c>
      <c r="N262" s="220" t="s">
        <v>42</v>
      </c>
      <c r="O262" s="91"/>
      <c r="P262" s="221">
        <f>O262*H262</f>
        <v>0</v>
      </c>
      <c r="Q262" s="221">
        <v>0</v>
      </c>
      <c r="R262" s="221">
        <f>Q262*H262</f>
        <v>0</v>
      </c>
      <c r="S262" s="221">
        <v>0</v>
      </c>
      <c r="T262" s="222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3" t="s">
        <v>138</v>
      </c>
      <c r="AT262" s="223" t="s">
        <v>134</v>
      </c>
      <c r="AU262" s="223" t="s">
        <v>85</v>
      </c>
      <c r="AY262" s="17" t="s">
        <v>133</v>
      </c>
      <c r="BE262" s="224">
        <f>IF(N262="základní",J262,0)</f>
        <v>0</v>
      </c>
      <c r="BF262" s="224">
        <f>IF(N262="snížená",J262,0)</f>
        <v>0</v>
      </c>
      <c r="BG262" s="224">
        <f>IF(N262="zákl. přenesená",J262,0)</f>
        <v>0</v>
      </c>
      <c r="BH262" s="224">
        <f>IF(N262="sníž. přenesená",J262,0)</f>
        <v>0</v>
      </c>
      <c r="BI262" s="224">
        <f>IF(N262="nulová",J262,0)</f>
        <v>0</v>
      </c>
      <c r="BJ262" s="17" t="s">
        <v>85</v>
      </c>
      <c r="BK262" s="224">
        <f>ROUND(I262*H262,2)</f>
        <v>0</v>
      </c>
      <c r="BL262" s="17" t="s">
        <v>138</v>
      </c>
      <c r="BM262" s="223" t="s">
        <v>543</v>
      </c>
    </row>
    <row r="263" s="2" customFormat="1" ht="16.5" customHeight="1">
      <c r="A263" s="38"/>
      <c r="B263" s="39"/>
      <c r="C263" s="211" t="s">
        <v>340</v>
      </c>
      <c r="D263" s="211" t="s">
        <v>134</v>
      </c>
      <c r="E263" s="212" t="s">
        <v>544</v>
      </c>
      <c r="F263" s="213" t="s">
        <v>545</v>
      </c>
      <c r="G263" s="214" t="s">
        <v>137</v>
      </c>
      <c r="H263" s="215">
        <v>10</v>
      </c>
      <c r="I263" s="216"/>
      <c r="J263" s="217">
        <f>ROUND(I263*H263,2)</f>
        <v>0</v>
      </c>
      <c r="K263" s="218"/>
      <c r="L263" s="44"/>
      <c r="M263" s="219" t="s">
        <v>1</v>
      </c>
      <c r="N263" s="220" t="s">
        <v>42</v>
      </c>
      <c r="O263" s="91"/>
      <c r="P263" s="221">
        <f>O263*H263</f>
        <v>0</v>
      </c>
      <c r="Q263" s="221">
        <v>0</v>
      </c>
      <c r="R263" s="221">
        <f>Q263*H263</f>
        <v>0</v>
      </c>
      <c r="S263" s="221">
        <v>0</v>
      </c>
      <c r="T263" s="222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3" t="s">
        <v>138</v>
      </c>
      <c r="AT263" s="223" t="s">
        <v>134</v>
      </c>
      <c r="AU263" s="223" t="s">
        <v>85</v>
      </c>
      <c r="AY263" s="17" t="s">
        <v>133</v>
      </c>
      <c r="BE263" s="224">
        <f>IF(N263="základní",J263,0)</f>
        <v>0</v>
      </c>
      <c r="BF263" s="224">
        <f>IF(N263="snížená",J263,0)</f>
        <v>0</v>
      </c>
      <c r="BG263" s="224">
        <f>IF(N263="zákl. přenesená",J263,0)</f>
        <v>0</v>
      </c>
      <c r="BH263" s="224">
        <f>IF(N263="sníž. přenesená",J263,0)</f>
        <v>0</v>
      </c>
      <c r="BI263" s="224">
        <f>IF(N263="nulová",J263,0)</f>
        <v>0</v>
      </c>
      <c r="BJ263" s="17" t="s">
        <v>85</v>
      </c>
      <c r="BK263" s="224">
        <f>ROUND(I263*H263,2)</f>
        <v>0</v>
      </c>
      <c r="BL263" s="17" t="s">
        <v>138</v>
      </c>
      <c r="BM263" s="223" t="s">
        <v>546</v>
      </c>
    </row>
    <row r="264" s="2" customFormat="1" ht="24.15" customHeight="1">
      <c r="A264" s="38"/>
      <c r="B264" s="39"/>
      <c r="C264" s="211" t="s">
        <v>547</v>
      </c>
      <c r="D264" s="211" t="s">
        <v>134</v>
      </c>
      <c r="E264" s="212" t="s">
        <v>548</v>
      </c>
      <c r="F264" s="213" t="s">
        <v>549</v>
      </c>
      <c r="G264" s="214" t="s">
        <v>137</v>
      </c>
      <c r="H264" s="215">
        <v>1</v>
      </c>
      <c r="I264" s="216"/>
      <c r="J264" s="217">
        <f>ROUND(I264*H264,2)</f>
        <v>0</v>
      </c>
      <c r="K264" s="218"/>
      <c r="L264" s="44"/>
      <c r="M264" s="219" t="s">
        <v>1</v>
      </c>
      <c r="N264" s="220" t="s">
        <v>42</v>
      </c>
      <c r="O264" s="91"/>
      <c r="P264" s="221">
        <f>O264*H264</f>
        <v>0</v>
      </c>
      <c r="Q264" s="221">
        <v>0</v>
      </c>
      <c r="R264" s="221">
        <f>Q264*H264</f>
        <v>0</v>
      </c>
      <c r="S264" s="221">
        <v>0</v>
      </c>
      <c r="T264" s="222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3" t="s">
        <v>138</v>
      </c>
      <c r="AT264" s="223" t="s">
        <v>134</v>
      </c>
      <c r="AU264" s="223" t="s">
        <v>85</v>
      </c>
      <c r="AY264" s="17" t="s">
        <v>133</v>
      </c>
      <c r="BE264" s="224">
        <f>IF(N264="základní",J264,0)</f>
        <v>0</v>
      </c>
      <c r="BF264" s="224">
        <f>IF(N264="snížená",J264,0)</f>
        <v>0</v>
      </c>
      <c r="BG264" s="224">
        <f>IF(N264="zákl. přenesená",J264,0)</f>
        <v>0</v>
      </c>
      <c r="BH264" s="224">
        <f>IF(N264="sníž. přenesená",J264,0)</f>
        <v>0</v>
      </c>
      <c r="BI264" s="224">
        <f>IF(N264="nulová",J264,0)</f>
        <v>0</v>
      </c>
      <c r="BJ264" s="17" t="s">
        <v>85</v>
      </c>
      <c r="BK264" s="224">
        <f>ROUND(I264*H264,2)</f>
        <v>0</v>
      </c>
      <c r="BL264" s="17" t="s">
        <v>138</v>
      </c>
      <c r="BM264" s="223" t="s">
        <v>550</v>
      </c>
    </row>
    <row r="265" s="2" customFormat="1" ht="16.5" customHeight="1">
      <c r="A265" s="38"/>
      <c r="B265" s="39"/>
      <c r="C265" s="211" t="s">
        <v>344</v>
      </c>
      <c r="D265" s="211" t="s">
        <v>134</v>
      </c>
      <c r="E265" s="212" t="s">
        <v>551</v>
      </c>
      <c r="F265" s="213" t="s">
        <v>552</v>
      </c>
      <c r="G265" s="214" t="s">
        <v>137</v>
      </c>
      <c r="H265" s="215">
        <v>1</v>
      </c>
      <c r="I265" s="216"/>
      <c r="J265" s="217">
        <f>ROUND(I265*H265,2)</f>
        <v>0</v>
      </c>
      <c r="K265" s="218"/>
      <c r="L265" s="44"/>
      <c r="M265" s="219" t="s">
        <v>1</v>
      </c>
      <c r="N265" s="220" t="s">
        <v>42</v>
      </c>
      <c r="O265" s="91"/>
      <c r="P265" s="221">
        <f>O265*H265</f>
        <v>0</v>
      </c>
      <c r="Q265" s="221">
        <v>0</v>
      </c>
      <c r="R265" s="221">
        <f>Q265*H265</f>
        <v>0</v>
      </c>
      <c r="S265" s="221">
        <v>0</v>
      </c>
      <c r="T265" s="222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3" t="s">
        <v>138</v>
      </c>
      <c r="AT265" s="223" t="s">
        <v>134</v>
      </c>
      <c r="AU265" s="223" t="s">
        <v>85</v>
      </c>
      <c r="AY265" s="17" t="s">
        <v>133</v>
      </c>
      <c r="BE265" s="224">
        <f>IF(N265="základní",J265,0)</f>
        <v>0</v>
      </c>
      <c r="BF265" s="224">
        <f>IF(N265="snížená",J265,0)</f>
        <v>0</v>
      </c>
      <c r="BG265" s="224">
        <f>IF(N265="zákl. přenesená",J265,0)</f>
        <v>0</v>
      </c>
      <c r="BH265" s="224">
        <f>IF(N265="sníž. přenesená",J265,0)</f>
        <v>0</v>
      </c>
      <c r="BI265" s="224">
        <f>IF(N265="nulová",J265,0)</f>
        <v>0</v>
      </c>
      <c r="BJ265" s="17" t="s">
        <v>85</v>
      </c>
      <c r="BK265" s="224">
        <f>ROUND(I265*H265,2)</f>
        <v>0</v>
      </c>
      <c r="BL265" s="17" t="s">
        <v>138</v>
      </c>
      <c r="BM265" s="223" t="s">
        <v>553</v>
      </c>
    </row>
    <row r="266" s="2" customFormat="1" ht="16.5" customHeight="1">
      <c r="A266" s="38"/>
      <c r="B266" s="39"/>
      <c r="C266" s="211" t="s">
        <v>554</v>
      </c>
      <c r="D266" s="211" t="s">
        <v>134</v>
      </c>
      <c r="E266" s="212" t="s">
        <v>555</v>
      </c>
      <c r="F266" s="213" t="s">
        <v>556</v>
      </c>
      <c r="G266" s="214" t="s">
        <v>137</v>
      </c>
      <c r="H266" s="215">
        <v>1</v>
      </c>
      <c r="I266" s="216"/>
      <c r="J266" s="217">
        <f>ROUND(I266*H266,2)</f>
        <v>0</v>
      </c>
      <c r="K266" s="218"/>
      <c r="L266" s="44"/>
      <c r="M266" s="219" t="s">
        <v>1</v>
      </c>
      <c r="N266" s="220" t="s">
        <v>42</v>
      </c>
      <c r="O266" s="91"/>
      <c r="P266" s="221">
        <f>O266*H266</f>
        <v>0</v>
      </c>
      <c r="Q266" s="221">
        <v>0</v>
      </c>
      <c r="R266" s="221">
        <f>Q266*H266</f>
        <v>0</v>
      </c>
      <c r="S266" s="221">
        <v>0</v>
      </c>
      <c r="T266" s="222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3" t="s">
        <v>138</v>
      </c>
      <c r="AT266" s="223" t="s">
        <v>134</v>
      </c>
      <c r="AU266" s="223" t="s">
        <v>85</v>
      </c>
      <c r="AY266" s="17" t="s">
        <v>133</v>
      </c>
      <c r="BE266" s="224">
        <f>IF(N266="základní",J266,0)</f>
        <v>0</v>
      </c>
      <c r="BF266" s="224">
        <f>IF(N266="snížená",J266,0)</f>
        <v>0</v>
      </c>
      <c r="BG266" s="224">
        <f>IF(N266="zákl. přenesená",J266,0)</f>
        <v>0</v>
      </c>
      <c r="BH266" s="224">
        <f>IF(N266="sníž. přenesená",J266,0)</f>
        <v>0</v>
      </c>
      <c r="BI266" s="224">
        <f>IF(N266="nulová",J266,0)</f>
        <v>0</v>
      </c>
      <c r="BJ266" s="17" t="s">
        <v>85</v>
      </c>
      <c r="BK266" s="224">
        <f>ROUND(I266*H266,2)</f>
        <v>0</v>
      </c>
      <c r="BL266" s="17" t="s">
        <v>138</v>
      </c>
      <c r="BM266" s="223" t="s">
        <v>557</v>
      </c>
    </row>
    <row r="267" s="2" customFormat="1" ht="16.5" customHeight="1">
      <c r="A267" s="38"/>
      <c r="B267" s="39"/>
      <c r="C267" s="211" t="s">
        <v>347</v>
      </c>
      <c r="D267" s="211" t="s">
        <v>134</v>
      </c>
      <c r="E267" s="212" t="s">
        <v>558</v>
      </c>
      <c r="F267" s="213" t="s">
        <v>298</v>
      </c>
      <c r="G267" s="214" t="s">
        <v>151</v>
      </c>
      <c r="H267" s="215">
        <v>1</v>
      </c>
      <c r="I267" s="216"/>
      <c r="J267" s="217">
        <f>ROUND(I267*H267,2)</f>
        <v>0</v>
      </c>
      <c r="K267" s="218"/>
      <c r="L267" s="44"/>
      <c r="M267" s="219" t="s">
        <v>1</v>
      </c>
      <c r="N267" s="220" t="s">
        <v>42</v>
      </c>
      <c r="O267" s="91"/>
      <c r="P267" s="221">
        <f>O267*H267</f>
        <v>0</v>
      </c>
      <c r="Q267" s="221">
        <v>0</v>
      </c>
      <c r="R267" s="221">
        <f>Q267*H267</f>
        <v>0</v>
      </c>
      <c r="S267" s="221">
        <v>0</v>
      </c>
      <c r="T267" s="222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3" t="s">
        <v>138</v>
      </c>
      <c r="AT267" s="223" t="s">
        <v>134</v>
      </c>
      <c r="AU267" s="223" t="s">
        <v>85</v>
      </c>
      <c r="AY267" s="17" t="s">
        <v>133</v>
      </c>
      <c r="BE267" s="224">
        <f>IF(N267="základní",J267,0)</f>
        <v>0</v>
      </c>
      <c r="BF267" s="224">
        <f>IF(N267="snížená",J267,0)</f>
        <v>0</v>
      </c>
      <c r="BG267" s="224">
        <f>IF(N267="zákl. přenesená",J267,0)</f>
        <v>0</v>
      </c>
      <c r="BH267" s="224">
        <f>IF(N267="sníž. přenesená",J267,0)</f>
        <v>0</v>
      </c>
      <c r="BI267" s="224">
        <f>IF(N267="nulová",J267,0)</f>
        <v>0</v>
      </c>
      <c r="BJ267" s="17" t="s">
        <v>85</v>
      </c>
      <c r="BK267" s="224">
        <f>ROUND(I267*H267,2)</f>
        <v>0</v>
      </c>
      <c r="BL267" s="17" t="s">
        <v>138</v>
      </c>
      <c r="BM267" s="223" t="s">
        <v>559</v>
      </c>
    </row>
    <row r="268" s="11" customFormat="1" ht="25.92" customHeight="1">
      <c r="A268" s="11"/>
      <c r="B268" s="197"/>
      <c r="C268" s="198"/>
      <c r="D268" s="199" t="s">
        <v>76</v>
      </c>
      <c r="E268" s="200" t="s">
        <v>560</v>
      </c>
      <c r="F268" s="200" t="s">
        <v>561</v>
      </c>
      <c r="G268" s="198"/>
      <c r="H268" s="198"/>
      <c r="I268" s="201"/>
      <c r="J268" s="202">
        <f>BK268</f>
        <v>0</v>
      </c>
      <c r="K268" s="198"/>
      <c r="L268" s="203"/>
      <c r="M268" s="204"/>
      <c r="N268" s="205"/>
      <c r="O268" s="205"/>
      <c r="P268" s="206">
        <f>SUM(P269:P296)</f>
        <v>0</v>
      </c>
      <c r="Q268" s="205"/>
      <c r="R268" s="206">
        <f>SUM(R269:R296)</f>
        <v>0</v>
      </c>
      <c r="S268" s="205"/>
      <c r="T268" s="207">
        <f>SUM(T269:T296)</f>
        <v>0</v>
      </c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R268" s="208" t="s">
        <v>85</v>
      </c>
      <c r="AT268" s="209" t="s">
        <v>76</v>
      </c>
      <c r="AU268" s="209" t="s">
        <v>77</v>
      </c>
      <c r="AY268" s="208" t="s">
        <v>133</v>
      </c>
      <c r="BK268" s="210">
        <f>SUM(BK269:BK296)</f>
        <v>0</v>
      </c>
    </row>
    <row r="269" s="2" customFormat="1" ht="16.5" customHeight="1">
      <c r="A269" s="38"/>
      <c r="B269" s="39"/>
      <c r="C269" s="211" t="s">
        <v>562</v>
      </c>
      <c r="D269" s="211" t="s">
        <v>134</v>
      </c>
      <c r="E269" s="212" t="s">
        <v>563</v>
      </c>
      <c r="F269" s="213" t="s">
        <v>564</v>
      </c>
      <c r="G269" s="214" t="s">
        <v>137</v>
      </c>
      <c r="H269" s="215">
        <v>4</v>
      </c>
      <c r="I269" s="216"/>
      <c r="J269" s="217">
        <f>ROUND(I269*H269,2)</f>
        <v>0</v>
      </c>
      <c r="K269" s="218"/>
      <c r="L269" s="44"/>
      <c r="M269" s="219" t="s">
        <v>1</v>
      </c>
      <c r="N269" s="220" t="s">
        <v>42</v>
      </c>
      <c r="O269" s="91"/>
      <c r="P269" s="221">
        <f>O269*H269</f>
        <v>0</v>
      </c>
      <c r="Q269" s="221">
        <v>0</v>
      </c>
      <c r="R269" s="221">
        <f>Q269*H269</f>
        <v>0</v>
      </c>
      <c r="S269" s="221">
        <v>0</v>
      </c>
      <c r="T269" s="222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3" t="s">
        <v>138</v>
      </c>
      <c r="AT269" s="223" t="s">
        <v>134</v>
      </c>
      <c r="AU269" s="223" t="s">
        <v>85</v>
      </c>
      <c r="AY269" s="17" t="s">
        <v>133</v>
      </c>
      <c r="BE269" s="224">
        <f>IF(N269="základní",J269,0)</f>
        <v>0</v>
      </c>
      <c r="BF269" s="224">
        <f>IF(N269="snížená",J269,0)</f>
        <v>0</v>
      </c>
      <c r="BG269" s="224">
        <f>IF(N269="zákl. přenesená",J269,0)</f>
        <v>0</v>
      </c>
      <c r="BH269" s="224">
        <f>IF(N269="sníž. přenesená",J269,0)</f>
        <v>0</v>
      </c>
      <c r="BI269" s="224">
        <f>IF(N269="nulová",J269,0)</f>
        <v>0</v>
      </c>
      <c r="BJ269" s="17" t="s">
        <v>85</v>
      </c>
      <c r="BK269" s="224">
        <f>ROUND(I269*H269,2)</f>
        <v>0</v>
      </c>
      <c r="BL269" s="17" t="s">
        <v>138</v>
      </c>
      <c r="BM269" s="223" t="s">
        <v>565</v>
      </c>
    </row>
    <row r="270" s="2" customFormat="1">
      <c r="A270" s="38"/>
      <c r="B270" s="39"/>
      <c r="C270" s="40"/>
      <c r="D270" s="225" t="s">
        <v>212</v>
      </c>
      <c r="E270" s="40"/>
      <c r="F270" s="226" t="s">
        <v>566</v>
      </c>
      <c r="G270" s="40"/>
      <c r="H270" s="40"/>
      <c r="I270" s="227"/>
      <c r="J270" s="40"/>
      <c r="K270" s="40"/>
      <c r="L270" s="44"/>
      <c r="M270" s="228"/>
      <c r="N270" s="229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212</v>
      </c>
      <c r="AU270" s="17" t="s">
        <v>85</v>
      </c>
    </row>
    <row r="271" s="2" customFormat="1" ht="16.5" customHeight="1">
      <c r="A271" s="38"/>
      <c r="B271" s="39"/>
      <c r="C271" s="211" t="s">
        <v>351</v>
      </c>
      <c r="D271" s="211" t="s">
        <v>134</v>
      </c>
      <c r="E271" s="212" t="s">
        <v>567</v>
      </c>
      <c r="F271" s="213" t="s">
        <v>568</v>
      </c>
      <c r="G271" s="214" t="s">
        <v>137</v>
      </c>
      <c r="H271" s="215">
        <v>4</v>
      </c>
      <c r="I271" s="216"/>
      <c r="J271" s="217">
        <f>ROUND(I271*H271,2)</f>
        <v>0</v>
      </c>
      <c r="K271" s="218"/>
      <c r="L271" s="44"/>
      <c r="M271" s="219" t="s">
        <v>1</v>
      </c>
      <c r="N271" s="220" t="s">
        <v>42</v>
      </c>
      <c r="O271" s="91"/>
      <c r="P271" s="221">
        <f>O271*H271</f>
        <v>0</v>
      </c>
      <c r="Q271" s="221">
        <v>0</v>
      </c>
      <c r="R271" s="221">
        <f>Q271*H271</f>
        <v>0</v>
      </c>
      <c r="S271" s="221">
        <v>0</v>
      </c>
      <c r="T271" s="222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3" t="s">
        <v>138</v>
      </c>
      <c r="AT271" s="223" t="s">
        <v>134</v>
      </c>
      <c r="AU271" s="223" t="s">
        <v>85</v>
      </c>
      <c r="AY271" s="17" t="s">
        <v>133</v>
      </c>
      <c r="BE271" s="224">
        <f>IF(N271="základní",J271,0)</f>
        <v>0</v>
      </c>
      <c r="BF271" s="224">
        <f>IF(N271="snížená",J271,0)</f>
        <v>0</v>
      </c>
      <c r="BG271" s="224">
        <f>IF(N271="zákl. přenesená",J271,0)</f>
        <v>0</v>
      </c>
      <c r="BH271" s="224">
        <f>IF(N271="sníž. přenesená",J271,0)</f>
        <v>0</v>
      </c>
      <c r="BI271" s="224">
        <f>IF(N271="nulová",J271,0)</f>
        <v>0</v>
      </c>
      <c r="BJ271" s="17" t="s">
        <v>85</v>
      </c>
      <c r="BK271" s="224">
        <f>ROUND(I271*H271,2)</f>
        <v>0</v>
      </c>
      <c r="BL271" s="17" t="s">
        <v>138</v>
      </c>
      <c r="BM271" s="223" t="s">
        <v>569</v>
      </c>
    </row>
    <row r="272" s="2" customFormat="1" ht="16.5" customHeight="1">
      <c r="A272" s="38"/>
      <c r="B272" s="39"/>
      <c r="C272" s="211" t="s">
        <v>570</v>
      </c>
      <c r="D272" s="211" t="s">
        <v>134</v>
      </c>
      <c r="E272" s="212" t="s">
        <v>571</v>
      </c>
      <c r="F272" s="213" t="s">
        <v>572</v>
      </c>
      <c r="G272" s="214" t="s">
        <v>137</v>
      </c>
      <c r="H272" s="215">
        <v>29</v>
      </c>
      <c r="I272" s="216"/>
      <c r="J272" s="217">
        <f>ROUND(I272*H272,2)</f>
        <v>0</v>
      </c>
      <c r="K272" s="218"/>
      <c r="L272" s="44"/>
      <c r="M272" s="219" t="s">
        <v>1</v>
      </c>
      <c r="N272" s="220" t="s">
        <v>42</v>
      </c>
      <c r="O272" s="91"/>
      <c r="P272" s="221">
        <f>O272*H272</f>
        <v>0</v>
      </c>
      <c r="Q272" s="221">
        <v>0</v>
      </c>
      <c r="R272" s="221">
        <f>Q272*H272</f>
        <v>0</v>
      </c>
      <c r="S272" s="221">
        <v>0</v>
      </c>
      <c r="T272" s="222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3" t="s">
        <v>138</v>
      </c>
      <c r="AT272" s="223" t="s">
        <v>134</v>
      </c>
      <c r="AU272" s="223" t="s">
        <v>85</v>
      </c>
      <c r="AY272" s="17" t="s">
        <v>133</v>
      </c>
      <c r="BE272" s="224">
        <f>IF(N272="základní",J272,0)</f>
        <v>0</v>
      </c>
      <c r="BF272" s="224">
        <f>IF(N272="snížená",J272,0)</f>
        <v>0</v>
      </c>
      <c r="BG272" s="224">
        <f>IF(N272="zákl. přenesená",J272,0)</f>
        <v>0</v>
      </c>
      <c r="BH272" s="224">
        <f>IF(N272="sníž. přenesená",J272,0)</f>
        <v>0</v>
      </c>
      <c r="BI272" s="224">
        <f>IF(N272="nulová",J272,0)</f>
        <v>0</v>
      </c>
      <c r="BJ272" s="17" t="s">
        <v>85</v>
      </c>
      <c r="BK272" s="224">
        <f>ROUND(I272*H272,2)</f>
        <v>0</v>
      </c>
      <c r="BL272" s="17" t="s">
        <v>138</v>
      </c>
      <c r="BM272" s="223" t="s">
        <v>573</v>
      </c>
    </row>
    <row r="273" s="2" customFormat="1" ht="16.5" customHeight="1">
      <c r="A273" s="38"/>
      <c r="B273" s="39"/>
      <c r="C273" s="230" t="s">
        <v>354</v>
      </c>
      <c r="D273" s="230" t="s">
        <v>574</v>
      </c>
      <c r="E273" s="231" t="s">
        <v>575</v>
      </c>
      <c r="F273" s="232" t="s">
        <v>576</v>
      </c>
      <c r="G273" s="233" t="s">
        <v>304</v>
      </c>
      <c r="H273" s="234">
        <v>50</v>
      </c>
      <c r="I273" s="235"/>
      <c r="J273" s="236">
        <f>ROUND(I273*H273,2)</f>
        <v>0</v>
      </c>
      <c r="K273" s="237"/>
      <c r="L273" s="238"/>
      <c r="M273" s="239" t="s">
        <v>1</v>
      </c>
      <c r="N273" s="240" t="s">
        <v>42</v>
      </c>
      <c r="O273" s="91"/>
      <c r="P273" s="221">
        <f>O273*H273</f>
        <v>0</v>
      </c>
      <c r="Q273" s="221">
        <v>0</v>
      </c>
      <c r="R273" s="221">
        <f>Q273*H273</f>
        <v>0</v>
      </c>
      <c r="S273" s="221">
        <v>0</v>
      </c>
      <c r="T273" s="222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3" t="s">
        <v>147</v>
      </c>
      <c r="AT273" s="223" t="s">
        <v>574</v>
      </c>
      <c r="AU273" s="223" t="s">
        <v>85</v>
      </c>
      <c r="AY273" s="17" t="s">
        <v>133</v>
      </c>
      <c r="BE273" s="224">
        <f>IF(N273="základní",J273,0)</f>
        <v>0</v>
      </c>
      <c r="BF273" s="224">
        <f>IF(N273="snížená",J273,0)</f>
        <v>0</v>
      </c>
      <c r="BG273" s="224">
        <f>IF(N273="zákl. přenesená",J273,0)</f>
        <v>0</v>
      </c>
      <c r="BH273" s="224">
        <f>IF(N273="sníž. přenesená",J273,0)</f>
        <v>0</v>
      </c>
      <c r="BI273" s="224">
        <f>IF(N273="nulová",J273,0)</f>
        <v>0</v>
      </c>
      <c r="BJ273" s="17" t="s">
        <v>85</v>
      </c>
      <c r="BK273" s="224">
        <f>ROUND(I273*H273,2)</f>
        <v>0</v>
      </c>
      <c r="BL273" s="17" t="s">
        <v>138</v>
      </c>
      <c r="BM273" s="223" t="s">
        <v>577</v>
      </c>
    </row>
    <row r="274" s="2" customFormat="1" ht="16.5" customHeight="1">
      <c r="A274" s="38"/>
      <c r="B274" s="39"/>
      <c r="C274" s="230" t="s">
        <v>578</v>
      </c>
      <c r="D274" s="230" t="s">
        <v>574</v>
      </c>
      <c r="E274" s="231" t="s">
        <v>579</v>
      </c>
      <c r="F274" s="232" t="s">
        <v>580</v>
      </c>
      <c r="G274" s="233" t="s">
        <v>304</v>
      </c>
      <c r="H274" s="234">
        <v>25</v>
      </c>
      <c r="I274" s="235"/>
      <c r="J274" s="236">
        <f>ROUND(I274*H274,2)</f>
        <v>0</v>
      </c>
      <c r="K274" s="237"/>
      <c r="L274" s="238"/>
      <c r="M274" s="239" t="s">
        <v>1</v>
      </c>
      <c r="N274" s="240" t="s">
        <v>42</v>
      </c>
      <c r="O274" s="91"/>
      <c r="P274" s="221">
        <f>O274*H274</f>
        <v>0</v>
      </c>
      <c r="Q274" s="221">
        <v>0</v>
      </c>
      <c r="R274" s="221">
        <f>Q274*H274</f>
        <v>0</v>
      </c>
      <c r="S274" s="221">
        <v>0</v>
      </c>
      <c r="T274" s="222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3" t="s">
        <v>147</v>
      </c>
      <c r="AT274" s="223" t="s">
        <v>574</v>
      </c>
      <c r="AU274" s="223" t="s">
        <v>85</v>
      </c>
      <c r="AY274" s="17" t="s">
        <v>133</v>
      </c>
      <c r="BE274" s="224">
        <f>IF(N274="základní",J274,0)</f>
        <v>0</v>
      </c>
      <c r="BF274" s="224">
        <f>IF(N274="snížená",J274,0)</f>
        <v>0</v>
      </c>
      <c r="BG274" s="224">
        <f>IF(N274="zákl. přenesená",J274,0)</f>
        <v>0</v>
      </c>
      <c r="BH274" s="224">
        <f>IF(N274="sníž. přenesená",J274,0)</f>
        <v>0</v>
      </c>
      <c r="BI274" s="224">
        <f>IF(N274="nulová",J274,0)</f>
        <v>0</v>
      </c>
      <c r="BJ274" s="17" t="s">
        <v>85</v>
      </c>
      <c r="BK274" s="224">
        <f>ROUND(I274*H274,2)</f>
        <v>0</v>
      </c>
      <c r="BL274" s="17" t="s">
        <v>138</v>
      </c>
      <c r="BM274" s="223" t="s">
        <v>581</v>
      </c>
    </row>
    <row r="275" s="2" customFormat="1" ht="16.5" customHeight="1">
      <c r="A275" s="38"/>
      <c r="B275" s="39"/>
      <c r="C275" s="230" t="s">
        <v>358</v>
      </c>
      <c r="D275" s="230" t="s">
        <v>574</v>
      </c>
      <c r="E275" s="231" t="s">
        <v>582</v>
      </c>
      <c r="F275" s="232" t="s">
        <v>583</v>
      </c>
      <c r="G275" s="233" t="s">
        <v>304</v>
      </c>
      <c r="H275" s="234">
        <v>20</v>
      </c>
      <c r="I275" s="235"/>
      <c r="J275" s="236">
        <f>ROUND(I275*H275,2)</f>
        <v>0</v>
      </c>
      <c r="K275" s="237"/>
      <c r="L275" s="238"/>
      <c r="M275" s="239" t="s">
        <v>1</v>
      </c>
      <c r="N275" s="240" t="s">
        <v>42</v>
      </c>
      <c r="O275" s="91"/>
      <c r="P275" s="221">
        <f>O275*H275</f>
        <v>0</v>
      </c>
      <c r="Q275" s="221">
        <v>0</v>
      </c>
      <c r="R275" s="221">
        <f>Q275*H275</f>
        <v>0</v>
      </c>
      <c r="S275" s="221">
        <v>0</v>
      </c>
      <c r="T275" s="222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3" t="s">
        <v>147</v>
      </c>
      <c r="AT275" s="223" t="s">
        <v>574</v>
      </c>
      <c r="AU275" s="223" t="s">
        <v>85</v>
      </c>
      <c r="AY275" s="17" t="s">
        <v>133</v>
      </c>
      <c r="BE275" s="224">
        <f>IF(N275="základní",J275,0)</f>
        <v>0</v>
      </c>
      <c r="BF275" s="224">
        <f>IF(N275="snížená",J275,0)</f>
        <v>0</v>
      </c>
      <c r="BG275" s="224">
        <f>IF(N275="zákl. přenesená",J275,0)</f>
        <v>0</v>
      </c>
      <c r="BH275" s="224">
        <f>IF(N275="sníž. přenesená",J275,0)</f>
        <v>0</v>
      </c>
      <c r="BI275" s="224">
        <f>IF(N275="nulová",J275,0)</f>
        <v>0</v>
      </c>
      <c r="BJ275" s="17" t="s">
        <v>85</v>
      </c>
      <c r="BK275" s="224">
        <f>ROUND(I275*H275,2)</f>
        <v>0</v>
      </c>
      <c r="BL275" s="17" t="s">
        <v>138</v>
      </c>
      <c r="BM275" s="223" t="s">
        <v>584</v>
      </c>
    </row>
    <row r="276" s="2" customFormat="1" ht="16.5" customHeight="1">
      <c r="A276" s="38"/>
      <c r="B276" s="39"/>
      <c r="C276" s="230" t="s">
        <v>585</v>
      </c>
      <c r="D276" s="230" t="s">
        <v>574</v>
      </c>
      <c r="E276" s="231" t="s">
        <v>586</v>
      </c>
      <c r="F276" s="232" t="s">
        <v>587</v>
      </c>
      <c r="G276" s="233" t="s">
        <v>137</v>
      </c>
      <c r="H276" s="234">
        <v>20</v>
      </c>
      <c r="I276" s="235"/>
      <c r="J276" s="236">
        <f>ROUND(I276*H276,2)</f>
        <v>0</v>
      </c>
      <c r="K276" s="237"/>
      <c r="L276" s="238"/>
      <c r="M276" s="239" t="s">
        <v>1</v>
      </c>
      <c r="N276" s="240" t="s">
        <v>42</v>
      </c>
      <c r="O276" s="91"/>
      <c r="P276" s="221">
        <f>O276*H276</f>
        <v>0</v>
      </c>
      <c r="Q276" s="221">
        <v>0</v>
      </c>
      <c r="R276" s="221">
        <f>Q276*H276</f>
        <v>0</v>
      </c>
      <c r="S276" s="221">
        <v>0</v>
      </c>
      <c r="T276" s="222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3" t="s">
        <v>147</v>
      </c>
      <c r="AT276" s="223" t="s">
        <v>574</v>
      </c>
      <c r="AU276" s="223" t="s">
        <v>85</v>
      </c>
      <c r="AY276" s="17" t="s">
        <v>133</v>
      </c>
      <c r="BE276" s="224">
        <f>IF(N276="základní",J276,0)</f>
        <v>0</v>
      </c>
      <c r="BF276" s="224">
        <f>IF(N276="snížená",J276,0)</f>
        <v>0</v>
      </c>
      <c r="BG276" s="224">
        <f>IF(N276="zákl. přenesená",J276,0)</f>
        <v>0</v>
      </c>
      <c r="BH276" s="224">
        <f>IF(N276="sníž. přenesená",J276,0)</f>
        <v>0</v>
      </c>
      <c r="BI276" s="224">
        <f>IF(N276="nulová",J276,0)</f>
        <v>0</v>
      </c>
      <c r="BJ276" s="17" t="s">
        <v>85</v>
      </c>
      <c r="BK276" s="224">
        <f>ROUND(I276*H276,2)</f>
        <v>0</v>
      </c>
      <c r="BL276" s="17" t="s">
        <v>138</v>
      </c>
      <c r="BM276" s="223" t="s">
        <v>588</v>
      </c>
    </row>
    <row r="277" s="2" customFormat="1" ht="16.5" customHeight="1">
      <c r="A277" s="38"/>
      <c r="B277" s="39"/>
      <c r="C277" s="230" t="s">
        <v>361</v>
      </c>
      <c r="D277" s="230" t="s">
        <v>574</v>
      </c>
      <c r="E277" s="231" t="s">
        <v>589</v>
      </c>
      <c r="F277" s="232" t="s">
        <v>590</v>
      </c>
      <c r="G277" s="233" t="s">
        <v>151</v>
      </c>
      <c r="H277" s="234">
        <v>1</v>
      </c>
      <c r="I277" s="235"/>
      <c r="J277" s="236">
        <f>ROUND(I277*H277,2)</f>
        <v>0</v>
      </c>
      <c r="K277" s="237"/>
      <c r="L277" s="238"/>
      <c r="M277" s="239" t="s">
        <v>1</v>
      </c>
      <c r="N277" s="240" t="s">
        <v>42</v>
      </c>
      <c r="O277" s="91"/>
      <c r="P277" s="221">
        <f>O277*H277</f>
        <v>0</v>
      </c>
      <c r="Q277" s="221">
        <v>0</v>
      </c>
      <c r="R277" s="221">
        <f>Q277*H277</f>
        <v>0</v>
      </c>
      <c r="S277" s="221">
        <v>0</v>
      </c>
      <c r="T277" s="222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3" t="s">
        <v>147</v>
      </c>
      <c r="AT277" s="223" t="s">
        <v>574</v>
      </c>
      <c r="AU277" s="223" t="s">
        <v>85</v>
      </c>
      <c r="AY277" s="17" t="s">
        <v>133</v>
      </c>
      <c r="BE277" s="224">
        <f>IF(N277="základní",J277,0)</f>
        <v>0</v>
      </c>
      <c r="BF277" s="224">
        <f>IF(N277="snížená",J277,0)</f>
        <v>0</v>
      </c>
      <c r="BG277" s="224">
        <f>IF(N277="zákl. přenesená",J277,0)</f>
        <v>0</v>
      </c>
      <c r="BH277" s="224">
        <f>IF(N277="sníž. přenesená",J277,0)</f>
        <v>0</v>
      </c>
      <c r="BI277" s="224">
        <f>IF(N277="nulová",J277,0)</f>
        <v>0</v>
      </c>
      <c r="BJ277" s="17" t="s">
        <v>85</v>
      </c>
      <c r="BK277" s="224">
        <f>ROUND(I277*H277,2)</f>
        <v>0</v>
      </c>
      <c r="BL277" s="17" t="s">
        <v>138</v>
      </c>
      <c r="BM277" s="223" t="s">
        <v>591</v>
      </c>
    </row>
    <row r="278" s="2" customFormat="1" ht="16.5" customHeight="1">
      <c r="A278" s="38"/>
      <c r="B278" s="39"/>
      <c r="C278" s="230" t="s">
        <v>592</v>
      </c>
      <c r="D278" s="230" t="s">
        <v>574</v>
      </c>
      <c r="E278" s="231" t="s">
        <v>593</v>
      </c>
      <c r="F278" s="232" t="s">
        <v>594</v>
      </c>
      <c r="G278" s="233" t="s">
        <v>137</v>
      </c>
      <c r="H278" s="234">
        <v>6</v>
      </c>
      <c r="I278" s="235"/>
      <c r="J278" s="236">
        <f>ROUND(I278*H278,2)</f>
        <v>0</v>
      </c>
      <c r="K278" s="237"/>
      <c r="L278" s="238"/>
      <c r="M278" s="239" t="s">
        <v>1</v>
      </c>
      <c r="N278" s="240" t="s">
        <v>42</v>
      </c>
      <c r="O278" s="91"/>
      <c r="P278" s="221">
        <f>O278*H278</f>
        <v>0</v>
      </c>
      <c r="Q278" s="221">
        <v>0</v>
      </c>
      <c r="R278" s="221">
        <f>Q278*H278</f>
        <v>0</v>
      </c>
      <c r="S278" s="221">
        <v>0</v>
      </c>
      <c r="T278" s="222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3" t="s">
        <v>147</v>
      </c>
      <c r="AT278" s="223" t="s">
        <v>574</v>
      </c>
      <c r="AU278" s="223" t="s">
        <v>85</v>
      </c>
      <c r="AY278" s="17" t="s">
        <v>133</v>
      </c>
      <c r="BE278" s="224">
        <f>IF(N278="základní",J278,0)</f>
        <v>0</v>
      </c>
      <c r="BF278" s="224">
        <f>IF(N278="snížená",J278,0)</f>
        <v>0</v>
      </c>
      <c r="BG278" s="224">
        <f>IF(N278="zákl. přenesená",J278,0)</f>
        <v>0</v>
      </c>
      <c r="BH278" s="224">
        <f>IF(N278="sníž. přenesená",J278,0)</f>
        <v>0</v>
      </c>
      <c r="BI278" s="224">
        <f>IF(N278="nulová",J278,0)</f>
        <v>0</v>
      </c>
      <c r="BJ278" s="17" t="s">
        <v>85</v>
      </c>
      <c r="BK278" s="224">
        <f>ROUND(I278*H278,2)</f>
        <v>0</v>
      </c>
      <c r="BL278" s="17" t="s">
        <v>138</v>
      </c>
      <c r="BM278" s="223" t="s">
        <v>595</v>
      </c>
    </row>
    <row r="279" s="2" customFormat="1" ht="16.5" customHeight="1">
      <c r="A279" s="38"/>
      <c r="B279" s="39"/>
      <c r="C279" s="230" t="s">
        <v>365</v>
      </c>
      <c r="D279" s="230" t="s">
        <v>574</v>
      </c>
      <c r="E279" s="231" t="s">
        <v>596</v>
      </c>
      <c r="F279" s="232" t="s">
        <v>597</v>
      </c>
      <c r="G279" s="233" t="s">
        <v>137</v>
      </c>
      <c r="H279" s="234">
        <v>12</v>
      </c>
      <c r="I279" s="235"/>
      <c r="J279" s="236">
        <f>ROUND(I279*H279,2)</f>
        <v>0</v>
      </c>
      <c r="K279" s="237"/>
      <c r="L279" s="238"/>
      <c r="M279" s="239" t="s">
        <v>1</v>
      </c>
      <c r="N279" s="240" t="s">
        <v>42</v>
      </c>
      <c r="O279" s="91"/>
      <c r="P279" s="221">
        <f>O279*H279</f>
        <v>0</v>
      </c>
      <c r="Q279" s="221">
        <v>0</v>
      </c>
      <c r="R279" s="221">
        <f>Q279*H279</f>
        <v>0</v>
      </c>
      <c r="S279" s="221">
        <v>0</v>
      </c>
      <c r="T279" s="222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3" t="s">
        <v>147</v>
      </c>
      <c r="AT279" s="223" t="s">
        <v>574</v>
      </c>
      <c r="AU279" s="223" t="s">
        <v>85</v>
      </c>
      <c r="AY279" s="17" t="s">
        <v>133</v>
      </c>
      <c r="BE279" s="224">
        <f>IF(N279="základní",J279,0)</f>
        <v>0</v>
      </c>
      <c r="BF279" s="224">
        <f>IF(N279="snížená",J279,0)</f>
        <v>0</v>
      </c>
      <c r="BG279" s="224">
        <f>IF(N279="zákl. přenesená",J279,0)</f>
        <v>0</v>
      </c>
      <c r="BH279" s="224">
        <f>IF(N279="sníž. přenesená",J279,0)</f>
        <v>0</v>
      </c>
      <c r="BI279" s="224">
        <f>IF(N279="nulová",J279,0)</f>
        <v>0</v>
      </c>
      <c r="BJ279" s="17" t="s">
        <v>85</v>
      </c>
      <c r="BK279" s="224">
        <f>ROUND(I279*H279,2)</f>
        <v>0</v>
      </c>
      <c r="BL279" s="17" t="s">
        <v>138</v>
      </c>
      <c r="BM279" s="223" t="s">
        <v>598</v>
      </c>
    </row>
    <row r="280" s="2" customFormat="1" ht="16.5" customHeight="1">
      <c r="A280" s="38"/>
      <c r="B280" s="39"/>
      <c r="C280" s="230" t="s">
        <v>599</v>
      </c>
      <c r="D280" s="230" t="s">
        <v>574</v>
      </c>
      <c r="E280" s="231" t="s">
        <v>600</v>
      </c>
      <c r="F280" s="232" t="s">
        <v>601</v>
      </c>
      <c r="G280" s="233" t="s">
        <v>137</v>
      </c>
      <c r="H280" s="234">
        <v>2</v>
      </c>
      <c r="I280" s="235"/>
      <c r="J280" s="236">
        <f>ROUND(I280*H280,2)</f>
        <v>0</v>
      </c>
      <c r="K280" s="237"/>
      <c r="L280" s="238"/>
      <c r="M280" s="239" t="s">
        <v>1</v>
      </c>
      <c r="N280" s="240" t="s">
        <v>42</v>
      </c>
      <c r="O280" s="91"/>
      <c r="P280" s="221">
        <f>O280*H280</f>
        <v>0</v>
      </c>
      <c r="Q280" s="221">
        <v>0</v>
      </c>
      <c r="R280" s="221">
        <f>Q280*H280</f>
        <v>0</v>
      </c>
      <c r="S280" s="221">
        <v>0</v>
      </c>
      <c r="T280" s="222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3" t="s">
        <v>147</v>
      </c>
      <c r="AT280" s="223" t="s">
        <v>574</v>
      </c>
      <c r="AU280" s="223" t="s">
        <v>85</v>
      </c>
      <c r="AY280" s="17" t="s">
        <v>133</v>
      </c>
      <c r="BE280" s="224">
        <f>IF(N280="základní",J280,0)</f>
        <v>0</v>
      </c>
      <c r="BF280" s="224">
        <f>IF(N280="snížená",J280,0)</f>
        <v>0</v>
      </c>
      <c r="BG280" s="224">
        <f>IF(N280="zákl. přenesená",J280,0)</f>
        <v>0</v>
      </c>
      <c r="BH280" s="224">
        <f>IF(N280="sníž. přenesená",J280,0)</f>
        <v>0</v>
      </c>
      <c r="BI280" s="224">
        <f>IF(N280="nulová",J280,0)</f>
        <v>0</v>
      </c>
      <c r="BJ280" s="17" t="s">
        <v>85</v>
      </c>
      <c r="BK280" s="224">
        <f>ROUND(I280*H280,2)</f>
        <v>0</v>
      </c>
      <c r="BL280" s="17" t="s">
        <v>138</v>
      </c>
      <c r="BM280" s="223" t="s">
        <v>602</v>
      </c>
    </row>
    <row r="281" s="2" customFormat="1" ht="16.5" customHeight="1">
      <c r="A281" s="38"/>
      <c r="B281" s="39"/>
      <c r="C281" s="230" t="s">
        <v>368</v>
      </c>
      <c r="D281" s="230" t="s">
        <v>574</v>
      </c>
      <c r="E281" s="231" t="s">
        <v>603</v>
      </c>
      <c r="F281" s="232" t="s">
        <v>604</v>
      </c>
      <c r="G281" s="233" t="s">
        <v>137</v>
      </c>
      <c r="H281" s="234">
        <v>10</v>
      </c>
      <c r="I281" s="235"/>
      <c r="J281" s="236">
        <f>ROUND(I281*H281,2)</f>
        <v>0</v>
      </c>
      <c r="K281" s="237"/>
      <c r="L281" s="238"/>
      <c r="M281" s="239" t="s">
        <v>1</v>
      </c>
      <c r="N281" s="240" t="s">
        <v>42</v>
      </c>
      <c r="O281" s="91"/>
      <c r="P281" s="221">
        <f>O281*H281</f>
        <v>0</v>
      </c>
      <c r="Q281" s="221">
        <v>0</v>
      </c>
      <c r="R281" s="221">
        <f>Q281*H281</f>
        <v>0</v>
      </c>
      <c r="S281" s="221">
        <v>0</v>
      </c>
      <c r="T281" s="222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3" t="s">
        <v>147</v>
      </c>
      <c r="AT281" s="223" t="s">
        <v>574</v>
      </c>
      <c r="AU281" s="223" t="s">
        <v>85</v>
      </c>
      <c r="AY281" s="17" t="s">
        <v>133</v>
      </c>
      <c r="BE281" s="224">
        <f>IF(N281="základní",J281,0)</f>
        <v>0</v>
      </c>
      <c r="BF281" s="224">
        <f>IF(N281="snížená",J281,0)</f>
        <v>0</v>
      </c>
      <c r="BG281" s="224">
        <f>IF(N281="zákl. přenesená",J281,0)</f>
        <v>0</v>
      </c>
      <c r="BH281" s="224">
        <f>IF(N281="sníž. přenesená",J281,0)</f>
        <v>0</v>
      </c>
      <c r="BI281" s="224">
        <f>IF(N281="nulová",J281,0)</f>
        <v>0</v>
      </c>
      <c r="BJ281" s="17" t="s">
        <v>85</v>
      </c>
      <c r="BK281" s="224">
        <f>ROUND(I281*H281,2)</f>
        <v>0</v>
      </c>
      <c r="BL281" s="17" t="s">
        <v>138</v>
      </c>
      <c r="BM281" s="223" t="s">
        <v>605</v>
      </c>
    </row>
    <row r="282" s="2" customFormat="1" ht="21.75" customHeight="1">
      <c r="A282" s="38"/>
      <c r="B282" s="39"/>
      <c r="C282" s="230" t="s">
        <v>606</v>
      </c>
      <c r="D282" s="230" t="s">
        <v>574</v>
      </c>
      <c r="E282" s="231" t="s">
        <v>607</v>
      </c>
      <c r="F282" s="232" t="s">
        <v>608</v>
      </c>
      <c r="G282" s="233" t="s">
        <v>137</v>
      </c>
      <c r="H282" s="234">
        <v>10</v>
      </c>
      <c r="I282" s="235"/>
      <c r="J282" s="236">
        <f>ROUND(I282*H282,2)</f>
        <v>0</v>
      </c>
      <c r="K282" s="237"/>
      <c r="L282" s="238"/>
      <c r="M282" s="239" t="s">
        <v>1</v>
      </c>
      <c r="N282" s="240" t="s">
        <v>42</v>
      </c>
      <c r="O282" s="91"/>
      <c r="P282" s="221">
        <f>O282*H282</f>
        <v>0</v>
      </c>
      <c r="Q282" s="221">
        <v>0</v>
      </c>
      <c r="R282" s="221">
        <f>Q282*H282</f>
        <v>0</v>
      </c>
      <c r="S282" s="221">
        <v>0</v>
      </c>
      <c r="T282" s="222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3" t="s">
        <v>147</v>
      </c>
      <c r="AT282" s="223" t="s">
        <v>574</v>
      </c>
      <c r="AU282" s="223" t="s">
        <v>85</v>
      </c>
      <c r="AY282" s="17" t="s">
        <v>133</v>
      </c>
      <c r="BE282" s="224">
        <f>IF(N282="základní",J282,0)</f>
        <v>0</v>
      </c>
      <c r="BF282" s="224">
        <f>IF(N282="snížená",J282,0)</f>
        <v>0</v>
      </c>
      <c r="BG282" s="224">
        <f>IF(N282="zákl. přenesená",J282,0)</f>
        <v>0</v>
      </c>
      <c r="BH282" s="224">
        <f>IF(N282="sníž. přenesená",J282,0)</f>
        <v>0</v>
      </c>
      <c r="BI282" s="224">
        <f>IF(N282="nulová",J282,0)</f>
        <v>0</v>
      </c>
      <c r="BJ282" s="17" t="s">
        <v>85</v>
      </c>
      <c r="BK282" s="224">
        <f>ROUND(I282*H282,2)</f>
        <v>0</v>
      </c>
      <c r="BL282" s="17" t="s">
        <v>138</v>
      </c>
      <c r="BM282" s="223" t="s">
        <v>609</v>
      </c>
    </row>
    <row r="283" s="2" customFormat="1" ht="16.5" customHeight="1">
      <c r="A283" s="38"/>
      <c r="B283" s="39"/>
      <c r="C283" s="230" t="s">
        <v>374</v>
      </c>
      <c r="D283" s="230" t="s">
        <v>574</v>
      </c>
      <c r="E283" s="231" t="s">
        <v>610</v>
      </c>
      <c r="F283" s="232" t="s">
        <v>611</v>
      </c>
      <c r="G283" s="233" t="s">
        <v>137</v>
      </c>
      <c r="H283" s="234">
        <v>6</v>
      </c>
      <c r="I283" s="235"/>
      <c r="J283" s="236">
        <f>ROUND(I283*H283,2)</f>
        <v>0</v>
      </c>
      <c r="K283" s="237"/>
      <c r="L283" s="238"/>
      <c r="M283" s="239" t="s">
        <v>1</v>
      </c>
      <c r="N283" s="240" t="s">
        <v>42</v>
      </c>
      <c r="O283" s="91"/>
      <c r="P283" s="221">
        <f>O283*H283</f>
        <v>0</v>
      </c>
      <c r="Q283" s="221">
        <v>0</v>
      </c>
      <c r="R283" s="221">
        <f>Q283*H283</f>
        <v>0</v>
      </c>
      <c r="S283" s="221">
        <v>0</v>
      </c>
      <c r="T283" s="222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3" t="s">
        <v>147</v>
      </c>
      <c r="AT283" s="223" t="s">
        <v>574</v>
      </c>
      <c r="AU283" s="223" t="s">
        <v>85</v>
      </c>
      <c r="AY283" s="17" t="s">
        <v>133</v>
      </c>
      <c r="BE283" s="224">
        <f>IF(N283="základní",J283,0)</f>
        <v>0</v>
      </c>
      <c r="BF283" s="224">
        <f>IF(N283="snížená",J283,0)</f>
        <v>0</v>
      </c>
      <c r="BG283" s="224">
        <f>IF(N283="zákl. přenesená",J283,0)</f>
        <v>0</v>
      </c>
      <c r="BH283" s="224">
        <f>IF(N283="sníž. přenesená",J283,0)</f>
        <v>0</v>
      </c>
      <c r="BI283" s="224">
        <f>IF(N283="nulová",J283,0)</f>
        <v>0</v>
      </c>
      <c r="BJ283" s="17" t="s">
        <v>85</v>
      </c>
      <c r="BK283" s="224">
        <f>ROUND(I283*H283,2)</f>
        <v>0</v>
      </c>
      <c r="BL283" s="17" t="s">
        <v>138</v>
      </c>
      <c r="BM283" s="223" t="s">
        <v>612</v>
      </c>
    </row>
    <row r="284" s="2" customFormat="1" ht="16.5" customHeight="1">
      <c r="A284" s="38"/>
      <c r="B284" s="39"/>
      <c r="C284" s="230" t="s">
        <v>613</v>
      </c>
      <c r="D284" s="230" t="s">
        <v>574</v>
      </c>
      <c r="E284" s="231" t="s">
        <v>614</v>
      </c>
      <c r="F284" s="232" t="s">
        <v>615</v>
      </c>
      <c r="G284" s="233" t="s">
        <v>137</v>
      </c>
      <c r="H284" s="234">
        <v>6</v>
      </c>
      <c r="I284" s="235"/>
      <c r="J284" s="236">
        <f>ROUND(I284*H284,2)</f>
        <v>0</v>
      </c>
      <c r="K284" s="237"/>
      <c r="L284" s="238"/>
      <c r="M284" s="239" t="s">
        <v>1</v>
      </c>
      <c r="N284" s="240" t="s">
        <v>42</v>
      </c>
      <c r="O284" s="91"/>
      <c r="P284" s="221">
        <f>O284*H284</f>
        <v>0</v>
      </c>
      <c r="Q284" s="221">
        <v>0</v>
      </c>
      <c r="R284" s="221">
        <f>Q284*H284</f>
        <v>0</v>
      </c>
      <c r="S284" s="221">
        <v>0</v>
      </c>
      <c r="T284" s="222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3" t="s">
        <v>147</v>
      </c>
      <c r="AT284" s="223" t="s">
        <v>574</v>
      </c>
      <c r="AU284" s="223" t="s">
        <v>85</v>
      </c>
      <c r="AY284" s="17" t="s">
        <v>133</v>
      </c>
      <c r="BE284" s="224">
        <f>IF(N284="základní",J284,0)</f>
        <v>0</v>
      </c>
      <c r="BF284" s="224">
        <f>IF(N284="snížená",J284,0)</f>
        <v>0</v>
      </c>
      <c r="BG284" s="224">
        <f>IF(N284="zákl. přenesená",J284,0)</f>
        <v>0</v>
      </c>
      <c r="BH284" s="224">
        <f>IF(N284="sníž. přenesená",J284,0)</f>
        <v>0</v>
      </c>
      <c r="BI284" s="224">
        <f>IF(N284="nulová",J284,0)</f>
        <v>0</v>
      </c>
      <c r="BJ284" s="17" t="s">
        <v>85</v>
      </c>
      <c r="BK284" s="224">
        <f>ROUND(I284*H284,2)</f>
        <v>0</v>
      </c>
      <c r="BL284" s="17" t="s">
        <v>138</v>
      </c>
      <c r="BM284" s="223" t="s">
        <v>616</v>
      </c>
    </row>
    <row r="285" s="2" customFormat="1" ht="16.5" customHeight="1">
      <c r="A285" s="38"/>
      <c r="B285" s="39"/>
      <c r="C285" s="230" t="s">
        <v>377</v>
      </c>
      <c r="D285" s="230" t="s">
        <v>574</v>
      </c>
      <c r="E285" s="231" t="s">
        <v>617</v>
      </c>
      <c r="F285" s="232" t="s">
        <v>618</v>
      </c>
      <c r="G285" s="233" t="s">
        <v>137</v>
      </c>
      <c r="H285" s="234">
        <v>8</v>
      </c>
      <c r="I285" s="235"/>
      <c r="J285" s="236">
        <f>ROUND(I285*H285,2)</f>
        <v>0</v>
      </c>
      <c r="K285" s="237"/>
      <c r="L285" s="238"/>
      <c r="M285" s="239" t="s">
        <v>1</v>
      </c>
      <c r="N285" s="240" t="s">
        <v>42</v>
      </c>
      <c r="O285" s="91"/>
      <c r="P285" s="221">
        <f>O285*H285</f>
        <v>0</v>
      </c>
      <c r="Q285" s="221">
        <v>0</v>
      </c>
      <c r="R285" s="221">
        <f>Q285*H285</f>
        <v>0</v>
      </c>
      <c r="S285" s="221">
        <v>0</v>
      </c>
      <c r="T285" s="222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3" t="s">
        <v>147</v>
      </c>
      <c r="AT285" s="223" t="s">
        <v>574</v>
      </c>
      <c r="AU285" s="223" t="s">
        <v>85</v>
      </c>
      <c r="AY285" s="17" t="s">
        <v>133</v>
      </c>
      <c r="BE285" s="224">
        <f>IF(N285="základní",J285,0)</f>
        <v>0</v>
      </c>
      <c r="BF285" s="224">
        <f>IF(N285="snížená",J285,0)</f>
        <v>0</v>
      </c>
      <c r="BG285" s="224">
        <f>IF(N285="zákl. přenesená",J285,0)</f>
        <v>0</v>
      </c>
      <c r="BH285" s="224">
        <f>IF(N285="sníž. přenesená",J285,0)</f>
        <v>0</v>
      </c>
      <c r="BI285" s="224">
        <f>IF(N285="nulová",J285,0)</f>
        <v>0</v>
      </c>
      <c r="BJ285" s="17" t="s">
        <v>85</v>
      </c>
      <c r="BK285" s="224">
        <f>ROUND(I285*H285,2)</f>
        <v>0</v>
      </c>
      <c r="BL285" s="17" t="s">
        <v>138</v>
      </c>
      <c r="BM285" s="223" t="s">
        <v>619</v>
      </c>
    </row>
    <row r="286" s="2" customFormat="1" ht="16.5" customHeight="1">
      <c r="A286" s="38"/>
      <c r="B286" s="39"/>
      <c r="C286" s="230" t="s">
        <v>620</v>
      </c>
      <c r="D286" s="230" t="s">
        <v>574</v>
      </c>
      <c r="E286" s="231" t="s">
        <v>621</v>
      </c>
      <c r="F286" s="232" t="s">
        <v>622</v>
      </c>
      <c r="G286" s="233" t="s">
        <v>137</v>
      </c>
      <c r="H286" s="234">
        <v>4</v>
      </c>
      <c r="I286" s="235"/>
      <c r="J286" s="236">
        <f>ROUND(I286*H286,2)</f>
        <v>0</v>
      </c>
      <c r="K286" s="237"/>
      <c r="L286" s="238"/>
      <c r="M286" s="239" t="s">
        <v>1</v>
      </c>
      <c r="N286" s="240" t="s">
        <v>42</v>
      </c>
      <c r="O286" s="91"/>
      <c r="P286" s="221">
        <f>O286*H286</f>
        <v>0</v>
      </c>
      <c r="Q286" s="221">
        <v>0</v>
      </c>
      <c r="R286" s="221">
        <f>Q286*H286</f>
        <v>0</v>
      </c>
      <c r="S286" s="221">
        <v>0</v>
      </c>
      <c r="T286" s="222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3" t="s">
        <v>147</v>
      </c>
      <c r="AT286" s="223" t="s">
        <v>574</v>
      </c>
      <c r="AU286" s="223" t="s">
        <v>85</v>
      </c>
      <c r="AY286" s="17" t="s">
        <v>133</v>
      </c>
      <c r="BE286" s="224">
        <f>IF(N286="základní",J286,0)</f>
        <v>0</v>
      </c>
      <c r="BF286" s="224">
        <f>IF(N286="snížená",J286,0)</f>
        <v>0</v>
      </c>
      <c r="BG286" s="224">
        <f>IF(N286="zákl. přenesená",J286,0)</f>
        <v>0</v>
      </c>
      <c r="BH286" s="224">
        <f>IF(N286="sníž. přenesená",J286,0)</f>
        <v>0</v>
      </c>
      <c r="BI286" s="224">
        <f>IF(N286="nulová",J286,0)</f>
        <v>0</v>
      </c>
      <c r="BJ286" s="17" t="s">
        <v>85</v>
      </c>
      <c r="BK286" s="224">
        <f>ROUND(I286*H286,2)</f>
        <v>0</v>
      </c>
      <c r="BL286" s="17" t="s">
        <v>138</v>
      </c>
      <c r="BM286" s="223" t="s">
        <v>623</v>
      </c>
    </row>
    <row r="287" s="2" customFormat="1" ht="16.5" customHeight="1">
      <c r="A287" s="38"/>
      <c r="B287" s="39"/>
      <c r="C287" s="230" t="s">
        <v>381</v>
      </c>
      <c r="D287" s="230" t="s">
        <v>574</v>
      </c>
      <c r="E287" s="231" t="s">
        <v>624</v>
      </c>
      <c r="F287" s="232" t="s">
        <v>625</v>
      </c>
      <c r="G287" s="233" t="s">
        <v>137</v>
      </c>
      <c r="H287" s="234">
        <v>6</v>
      </c>
      <c r="I287" s="235"/>
      <c r="J287" s="236">
        <f>ROUND(I287*H287,2)</f>
        <v>0</v>
      </c>
      <c r="K287" s="237"/>
      <c r="L287" s="238"/>
      <c r="M287" s="239" t="s">
        <v>1</v>
      </c>
      <c r="N287" s="240" t="s">
        <v>42</v>
      </c>
      <c r="O287" s="91"/>
      <c r="P287" s="221">
        <f>O287*H287</f>
        <v>0</v>
      </c>
      <c r="Q287" s="221">
        <v>0</v>
      </c>
      <c r="R287" s="221">
        <f>Q287*H287</f>
        <v>0</v>
      </c>
      <c r="S287" s="221">
        <v>0</v>
      </c>
      <c r="T287" s="222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3" t="s">
        <v>147</v>
      </c>
      <c r="AT287" s="223" t="s">
        <v>574</v>
      </c>
      <c r="AU287" s="223" t="s">
        <v>85</v>
      </c>
      <c r="AY287" s="17" t="s">
        <v>133</v>
      </c>
      <c r="BE287" s="224">
        <f>IF(N287="základní",J287,0)</f>
        <v>0</v>
      </c>
      <c r="BF287" s="224">
        <f>IF(N287="snížená",J287,0)</f>
        <v>0</v>
      </c>
      <c r="BG287" s="224">
        <f>IF(N287="zákl. přenesená",J287,0)</f>
        <v>0</v>
      </c>
      <c r="BH287" s="224">
        <f>IF(N287="sníž. přenesená",J287,0)</f>
        <v>0</v>
      </c>
      <c r="BI287" s="224">
        <f>IF(N287="nulová",J287,0)</f>
        <v>0</v>
      </c>
      <c r="BJ287" s="17" t="s">
        <v>85</v>
      </c>
      <c r="BK287" s="224">
        <f>ROUND(I287*H287,2)</f>
        <v>0</v>
      </c>
      <c r="BL287" s="17" t="s">
        <v>138</v>
      </c>
      <c r="BM287" s="223" t="s">
        <v>626</v>
      </c>
    </row>
    <row r="288" s="2" customFormat="1" ht="66.75" customHeight="1">
      <c r="A288" s="38"/>
      <c r="B288" s="39"/>
      <c r="C288" s="230" t="s">
        <v>627</v>
      </c>
      <c r="D288" s="230" t="s">
        <v>574</v>
      </c>
      <c r="E288" s="231" t="s">
        <v>628</v>
      </c>
      <c r="F288" s="232" t="s">
        <v>629</v>
      </c>
      <c r="G288" s="233" t="s">
        <v>304</v>
      </c>
      <c r="H288" s="234">
        <v>38</v>
      </c>
      <c r="I288" s="235"/>
      <c r="J288" s="236">
        <f>ROUND(I288*H288,2)</f>
        <v>0</v>
      </c>
      <c r="K288" s="237"/>
      <c r="L288" s="238"/>
      <c r="M288" s="239" t="s">
        <v>1</v>
      </c>
      <c r="N288" s="240" t="s">
        <v>42</v>
      </c>
      <c r="O288" s="91"/>
      <c r="P288" s="221">
        <f>O288*H288</f>
        <v>0</v>
      </c>
      <c r="Q288" s="221">
        <v>0</v>
      </c>
      <c r="R288" s="221">
        <f>Q288*H288</f>
        <v>0</v>
      </c>
      <c r="S288" s="221">
        <v>0</v>
      </c>
      <c r="T288" s="222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3" t="s">
        <v>147</v>
      </c>
      <c r="AT288" s="223" t="s">
        <v>574</v>
      </c>
      <c r="AU288" s="223" t="s">
        <v>85</v>
      </c>
      <c r="AY288" s="17" t="s">
        <v>133</v>
      </c>
      <c r="BE288" s="224">
        <f>IF(N288="základní",J288,0)</f>
        <v>0</v>
      </c>
      <c r="BF288" s="224">
        <f>IF(N288="snížená",J288,0)</f>
        <v>0</v>
      </c>
      <c r="BG288" s="224">
        <f>IF(N288="zákl. přenesená",J288,0)</f>
        <v>0</v>
      </c>
      <c r="BH288" s="224">
        <f>IF(N288="sníž. přenesená",J288,0)</f>
        <v>0</v>
      </c>
      <c r="BI288" s="224">
        <f>IF(N288="nulová",J288,0)</f>
        <v>0</v>
      </c>
      <c r="BJ288" s="17" t="s">
        <v>85</v>
      </c>
      <c r="BK288" s="224">
        <f>ROUND(I288*H288,2)</f>
        <v>0</v>
      </c>
      <c r="BL288" s="17" t="s">
        <v>138</v>
      </c>
      <c r="BM288" s="223" t="s">
        <v>630</v>
      </c>
    </row>
    <row r="289" s="2" customFormat="1" ht="44.25" customHeight="1">
      <c r="A289" s="38"/>
      <c r="B289" s="39"/>
      <c r="C289" s="230" t="s">
        <v>384</v>
      </c>
      <c r="D289" s="230" t="s">
        <v>574</v>
      </c>
      <c r="E289" s="231" t="s">
        <v>631</v>
      </c>
      <c r="F289" s="232" t="s">
        <v>632</v>
      </c>
      <c r="G289" s="233" t="s">
        <v>137</v>
      </c>
      <c r="H289" s="234">
        <v>4</v>
      </c>
      <c r="I289" s="235"/>
      <c r="J289" s="236">
        <f>ROUND(I289*H289,2)</f>
        <v>0</v>
      </c>
      <c r="K289" s="237"/>
      <c r="L289" s="238"/>
      <c r="M289" s="239" t="s">
        <v>1</v>
      </c>
      <c r="N289" s="240" t="s">
        <v>42</v>
      </c>
      <c r="O289" s="91"/>
      <c r="P289" s="221">
        <f>O289*H289</f>
        <v>0</v>
      </c>
      <c r="Q289" s="221">
        <v>0</v>
      </c>
      <c r="R289" s="221">
        <f>Q289*H289</f>
        <v>0</v>
      </c>
      <c r="S289" s="221">
        <v>0</v>
      </c>
      <c r="T289" s="222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3" t="s">
        <v>147</v>
      </c>
      <c r="AT289" s="223" t="s">
        <v>574</v>
      </c>
      <c r="AU289" s="223" t="s">
        <v>85</v>
      </c>
      <c r="AY289" s="17" t="s">
        <v>133</v>
      </c>
      <c r="BE289" s="224">
        <f>IF(N289="základní",J289,0)</f>
        <v>0</v>
      </c>
      <c r="BF289" s="224">
        <f>IF(N289="snížená",J289,0)</f>
        <v>0</v>
      </c>
      <c r="BG289" s="224">
        <f>IF(N289="zákl. přenesená",J289,0)</f>
        <v>0</v>
      </c>
      <c r="BH289" s="224">
        <f>IF(N289="sníž. přenesená",J289,0)</f>
        <v>0</v>
      </c>
      <c r="BI289" s="224">
        <f>IF(N289="nulová",J289,0)</f>
        <v>0</v>
      </c>
      <c r="BJ289" s="17" t="s">
        <v>85</v>
      </c>
      <c r="BK289" s="224">
        <f>ROUND(I289*H289,2)</f>
        <v>0</v>
      </c>
      <c r="BL289" s="17" t="s">
        <v>138</v>
      </c>
      <c r="BM289" s="223" t="s">
        <v>633</v>
      </c>
    </row>
    <row r="290" s="2" customFormat="1" ht="16.5" customHeight="1">
      <c r="A290" s="38"/>
      <c r="B290" s="39"/>
      <c r="C290" s="230" t="s">
        <v>634</v>
      </c>
      <c r="D290" s="230" t="s">
        <v>574</v>
      </c>
      <c r="E290" s="231" t="s">
        <v>635</v>
      </c>
      <c r="F290" s="232" t="s">
        <v>636</v>
      </c>
      <c r="G290" s="233" t="s">
        <v>137</v>
      </c>
      <c r="H290" s="234">
        <v>12</v>
      </c>
      <c r="I290" s="235"/>
      <c r="J290" s="236">
        <f>ROUND(I290*H290,2)</f>
        <v>0</v>
      </c>
      <c r="K290" s="237"/>
      <c r="L290" s="238"/>
      <c r="M290" s="239" t="s">
        <v>1</v>
      </c>
      <c r="N290" s="240" t="s">
        <v>42</v>
      </c>
      <c r="O290" s="91"/>
      <c r="P290" s="221">
        <f>O290*H290</f>
        <v>0</v>
      </c>
      <c r="Q290" s="221">
        <v>0</v>
      </c>
      <c r="R290" s="221">
        <f>Q290*H290</f>
        <v>0</v>
      </c>
      <c r="S290" s="221">
        <v>0</v>
      </c>
      <c r="T290" s="222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3" t="s">
        <v>147</v>
      </c>
      <c r="AT290" s="223" t="s">
        <v>574</v>
      </c>
      <c r="AU290" s="223" t="s">
        <v>85</v>
      </c>
      <c r="AY290" s="17" t="s">
        <v>133</v>
      </c>
      <c r="BE290" s="224">
        <f>IF(N290="základní",J290,0)</f>
        <v>0</v>
      </c>
      <c r="BF290" s="224">
        <f>IF(N290="snížená",J290,0)</f>
        <v>0</v>
      </c>
      <c r="BG290" s="224">
        <f>IF(N290="zákl. přenesená",J290,0)</f>
        <v>0</v>
      </c>
      <c r="BH290" s="224">
        <f>IF(N290="sníž. přenesená",J290,0)</f>
        <v>0</v>
      </c>
      <c r="BI290" s="224">
        <f>IF(N290="nulová",J290,0)</f>
        <v>0</v>
      </c>
      <c r="BJ290" s="17" t="s">
        <v>85</v>
      </c>
      <c r="BK290" s="224">
        <f>ROUND(I290*H290,2)</f>
        <v>0</v>
      </c>
      <c r="BL290" s="17" t="s">
        <v>138</v>
      </c>
      <c r="BM290" s="223" t="s">
        <v>637</v>
      </c>
    </row>
    <row r="291" s="2" customFormat="1" ht="16.5" customHeight="1">
      <c r="A291" s="38"/>
      <c r="B291" s="39"/>
      <c r="C291" s="230" t="s">
        <v>389</v>
      </c>
      <c r="D291" s="230" t="s">
        <v>574</v>
      </c>
      <c r="E291" s="231" t="s">
        <v>638</v>
      </c>
      <c r="F291" s="232" t="s">
        <v>639</v>
      </c>
      <c r="G291" s="233" t="s">
        <v>137</v>
      </c>
      <c r="H291" s="234">
        <v>12</v>
      </c>
      <c r="I291" s="235"/>
      <c r="J291" s="236">
        <f>ROUND(I291*H291,2)</f>
        <v>0</v>
      </c>
      <c r="K291" s="237"/>
      <c r="L291" s="238"/>
      <c r="M291" s="239" t="s">
        <v>1</v>
      </c>
      <c r="N291" s="240" t="s">
        <v>42</v>
      </c>
      <c r="O291" s="91"/>
      <c r="P291" s="221">
        <f>O291*H291</f>
        <v>0</v>
      </c>
      <c r="Q291" s="221">
        <v>0</v>
      </c>
      <c r="R291" s="221">
        <f>Q291*H291</f>
        <v>0</v>
      </c>
      <c r="S291" s="221">
        <v>0</v>
      </c>
      <c r="T291" s="222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3" t="s">
        <v>147</v>
      </c>
      <c r="AT291" s="223" t="s">
        <v>574</v>
      </c>
      <c r="AU291" s="223" t="s">
        <v>85</v>
      </c>
      <c r="AY291" s="17" t="s">
        <v>133</v>
      </c>
      <c r="BE291" s="224">
        <f>IF(N291="základní",J291,0)</f>
        <v>0</v>
      </c>
      <c r="BF291" s="224">
        <f>IF(N291="snížená",J291,0)</f>
        <v>0</v>
      </c>
      <c r="BG291" s="224">
        <f>IF(N291="zákl. přenesená",J291,0)</f>
        <v>0</v>
      </c>
      <c r="BH291" s="224">
        <f>IF(N291="sníž. přenesená",J291,0)</f>
        <v>0</v>
      </c>
      <c r="BI291" s="224">
        <f>IF(N291="nulová",J291,0)</f>
        <v>0</v>
      </c>
      <c r="BJ291" s="17" t="s">
        <v>85</v>
      </c>
      <c r="BK291" s="224">
        <f>ROUND(I291*H291,2)</f>
        <v>0</v>
      </c>
      <c r="BL291" s="17" t="s">
        <v>138</v>
      </c>
      <c r="BM291" s="223" t="s">
        <v>640</v>
      </c>
    </row>
    <row r="292" s="2" customFormat="1" ht="21.75" customHeight="1">
      <c r="A292" s="38"/>
      <c r="B292" s="39"/>
      <c r="C292" s="230" t="s">
        <v>641</v>
      </c>
      <c r="D292" s="230" t="s">
        <v>574</v>
      </c>
      <c r="E292" s="231" t="s">
        <v>642</v>
      </c>
      <c r="F292" s="232" t="s">
        <v>643</v>
      </c>
      <c r="G292" s="233" t="s">
        <v>137</v>
      </c>
      <c r="H292" s="234">
        <v>8</v>
      </c>
      <c r="I292" s="235"/>
      <c r="J292" s="236">
        <f>ROUND(I292*H292,2)</f>
        <v>0</v>
      </c>
      <c r="K292" s="237"/>
      <c r="L292" s="238"/>
      <c r="M292" s="239" t="s">
        <v>1</v>
      </c>
      <c r="N292" s="240" t="s">
        <v>42</v>
      </c>
      <c r="O292" s="91"/>
      <c r="P292" s="221">
        <f>O292*H292</f>
        <v>0</v>
      </c>
      <c r="Q292" s="221">
        <v>0</v>
      </c>
      <c r="R292" s="221">
        <f>Q292*H292</f>
        <v>0</v>
      </c>
      <c r="S292" s="221">
        <v>0</v>
      </c>
      <c r="T292" s="222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23" t="s">
        <v>147</v>
      </c>
      <c r="AT292" s="223" t="s">
        <v>574</v>
      </c>
      <c r="AU292" s="223" t="s">
        <v>85</v>
      </c>
      <c r="AY292" s="17" t="s">
        <v>133</v>
      </c>
      <c r="BE292" s="224">
        <f>IF(N292="základní",J292,0)</f>
        <v>0</v>
      </c>
      <c r="BF292" s="224">
        <f>IF(N292="snížená",J292,0)</f>
        <v>0</v>
      </c>
      <c r="BG292" s="224">
        <f>IF(N292="zákl. přenesená",J292,0)</f>
        <v>0</v>
      </c>
      <c r="BH292" s="224">
        <f>IF(N292="sníž. přenesená",J292,0)</f>
        <v>0</v>
      </c>
      <c r="BI292" s="224">
        <f>IF(N292="nulová",J292,0)</f>
        <v>0</v>
      </c>
      <c r="BJ292" s="17" t="s">
        <v>85</v>
      </c>
      <c r="BK292" s="224">
        <f>ROUND(I292*H292,2)</f>
        <v>0</v>
      </c>
      <c r="BL292" s="17" t="s">
        <v>138</v>
      </c>
      <c r="BM292" s="223" t="s">
        <v>644</v>
      </c>
    </row>
    <row r="293" s="2" customFormat="1" ht="37.8" customHeight="1">
      <c r="A293" s="38"/>
      <c r="B293" s="39"/>
      <c r="C293" s="230" t="s">
        <v>392</v>
      </c>
      <c r="D293" s="230" t="s">
        <v>574</v>
      </c>
      <c r="E293" s="231" t="s">
        <v>645</v>
      </c>
      <c r="F293" s="232" t="s">
        <v>646</v>
      </c>
      <c r="G293" s="233" t="s">
        <v>137</v>
      </c>
      <c r="H293" s="234">
        <v>4</v>
      </c>
      <c r="I293" s="235"/>
      <c r="J293" s="236">
        <f>ROUND(I293*H293,2)</f>
        <v>0</v>
      </c>
      <c r="K293" s="237"/>
      <c r="L293" s="238"/>
      <c r="M293" s="239" t="s">
        <v>1</v>
      </c>
      <c r="N293" s="240" t="s">
        <v>42</v>
      </c>
      <c r="O293" s="91"/>
      <c r="P293" s="221">
        <f>O293*H293</f>
        <v>0</v>
      </c>
      <c r="Q293" s="221">
        <v>0</v>
      </c>
      <c r="R293" s="221">
        <f>Q293*H293</f>
        <v>0</v>
      </c>
      <c r="S293" s="221">
        <v>0</v>
      </c>
      <c r="T293" s="222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3" t="s">
        <v>147</v>
      </c>
      <c r="AT293" s="223" t="s">
        <v>574</v>
      </c>
      <c r="AU293" s="223" t="s">
        <v>85</v>
      </c>
      <c r="AY293" s="17" t="s">
        <v>133</v>
      </c>
      <c r="BE293" s="224">
        <f>IF(N293="základní",J293,0)</f>
        <v>0</v>
      </c>
      <c r="BF293" s="224">
        <f>IF(N293="snížená",J293,0)</f>
        <v>0</v>
      </c>
      <c r="BG293" s="224">
        <f>IF(N293="zákl. přenesená",J293,0)</f>
        <v>0</v>
      </c>
      <c r="BH293" s="224">
        <f>IF(N293="sníž. přenesená",J293,0)</f>
        <v>0</v>
      </c>
      <c r="BI293" s="224">
        <f>IF(N293="nulová",J293,0)</f>
        <v>0</v>
      </c>
      <c r="BJ293" s="17" t="s">
        <v>85</v>
      </c>
      <c r="BK293" s="224">
        <f>ROUND(I293*H293,2)</f>
        <v>0</v>
      </c>
      <c r="BL293" s="17" t="s">
        <v>138</v>
      </c>
      <c r="BM293" s="223" t="s">
        <v>647</v>
      </c>
    </row>
    <row r="294" s="2" customFormat="1" ht="37.8" customHeight="1">
      <c r="A294" s="38"/>
      <c r="B294" s="39"/>
      <c r="C294" s="230" t="s">
        <v>648</v>
      </c>
      <c r="D294" s="230" t="s">
        <v>574</v>
      </c>
      <c r="E294" s="231" t="s">
        <v>649</v>
      </c>
      <c r="F294" s="232" t="s">
        <v>650</v>
      </c>
      <c r="G294" s="233" t="s">
        <v>137</v>
      </c>
      <c r="H294" s="234">
        <v>5</v>
      </c>
      <c r="I294" s="235"/>
      <c r="J294" s="236">
        <f>ROUND(I294*H294,2)</f>
        <v>0</v>
      </c>
      <c r="K294" s="237"/>
      <c r="L294" s="238"/>
      <c r="M294" s="239" t="s">
        <v>1</v>
      </c>
      <c r="N294" s="240" t="s">
        <v>42</v>
      </c>
      <c r="O294" s="91"/>
      <c r="P294" s="221">
        <f>O294*H294</f>
        <v>0</v>
      </c>
      <c r="Q294" s="221">
        <v>0</v>
      </c>
      <c r="R294" s="221">
        <f>Q294*H294</f>
        <v>0</v>
      </c>
      <c r="S294" s="221">
        <v>0</v>
      </c>
      <c r="T294" s="222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3" t="s">
        <v>147</v>
      </c>
      <c r="AT294" s="223" t="s">
        <v>574</v>
      </c>
      <c r="AU294" s="223" t="s">
        <v>85</v>
      </c>
      <c r="AY294" s="17" t="s">
        <v>133</v>
      </c>
      <c r="BE294" s="224">
        <f>IF(N294="základní",J294,0)</f>
        <v>0</v>
      </c>
      <c r="BF294" s="224">
        <f>IF(N294="snížená",J294,0)</f>
        <v>0</v>
      </c>
      <c r="BG294" s="224">
        <f>IF(N294="zákl. přenesená",J294,0)</f>
        <v>0</v>
      </c>
      <c r="BH294" s="224">
        <f>IF(N294="sníž. přenesená",J294,0)</f>
        <v>0</v>
      </c>
      <c r="BI294" s="224">
        <f>IF(N294="nulová",J294,0)</f>
        <v>0</v>
      </c>
      <c r="BJ294" s="17" t="s">
        <v>85</v>
      </c>
      <c r="BK294" s="224">
        <f>ROUND(I294*H294,2)</f>
        <v>0</v>
      </c>
      <c r="BL294" s="17" t="s">
        <v>138</v>
      </c>
      <c r="BM294" s="223" t="s">
        <v>651</v>
      </c>
    </row>
    <row r="295" s="2" customFormat="1" ht="24.15" customHeight="1">
      <c r="A295" s="38"/>
      <c r="B295" s="39"/>
      <c r="C295" s="230" t="s">
        <v>399</v>
      </c>
      <c r="D295" s="230" t="s">
        <v>574</v>
      </c>
      <c r="E295" s="231" t="s">
        <v>652</v>
      </c>
      <c r="F295" s="232" t="s">
        <v>653</v>
      </c>
      <c r="G295" s="233" t="s">
        <v>137</v>
      </c>
      <c r="H295" s="234">
        <v>20</v>
      </c>
      <c r="I295" s="235"/>
      <c r="J295" s="236">
        <f>ROUND(I295*H295,2)</f>
        <v>0</v>
      </c>
      <c r="K295" s="237"/>
      <c r="L295" s="238"/>
      <c r="M295" s="239" t="s">
        <v>1</v>
      </c>
      <c r="N295" s="240" t="s">
        <v>42</v>
      </c>
      <c r="O295" s="91"/>
      <c r="P295" s="221">
        <f>O295*H295</f>
        <v>0</v>
      </c>
      <c r="Q295" s="221">
        <v>0</v>
      </c>
      <c r="R295" s="221">
        <f>Q295*H295</f>
        <v>0</v>
      </c>
      <c r="S295" s="221">
        <v>0</v>
      </c>
      <c r="T295" s="222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3" t="s">
        <v>147</v>
      </c>
      <c r="AT295" s="223" t="s">
        <v>574</v>
      </c>
      <c r="AU295" s="223" t="s">
        <v>85</v>
      </c>
      <c r="AY295" s="17" t="s">
        <v>133</v>
      </c>
      <c r="BE295" s="224">
        <f>IF(N295="základní",J295,0)</f>
        <v>0</v>
      </c>
      <c r="BF295" s="224">
        <f>IF(N295="snížená",J295,0)</f>
        <v>0</v>
      </c>
      <c r="BG295" s="224">
        <f>IF(N295="zákl. přenesená",J295,0)</f>
        <v>0</v>
      </c>
      <c r="BH295" s="224">
        <f>IF(N295="sníž. přenesená",J295,0)</f>
        <v>0</v>
      </c>
      <c r="BI295" s="224">
        <f>IF(N295="nulová",J295,0)</f>
        <v>0</v>
      </c>
      <c r="BJ295" s="17" t="s">
        <v>85</v>
      </c>
      <c r="BK295" s="224">
        <f>ROUND(I295*H295,2)</f>
        <v>0</v>
      </c>
      <c r="BL295" s="17" t="s">
        <v>138</v>
      </c>
      <c r="BM295" s="223" t="s">
        <v>654</v>
      </c>
    </row>
    <row r="296" s="2" customFormat="1" ht="21.75" customHeight="1">
      <c r="A296" s="38"/>
      <c r="B296" s="39"/>
      <c r="C296" s="230" t="s">
        <v>655</v>
      </c>
      <c r="D296" s="230" t="s">
        <v>574</v>
      </c>
      <c r="E296" s="231" t="s">
        <v>656</v>
      </c>
      <c r="F296" s="232" t="s">
        <v>657</v>
      </c>
      <c r="G296" s="233" t="s">
        <v>137</v>
      </c>
      <c r="H296" s="234">
        <v>10</v>
      </c>
      <c r="I296" s="235"/>
      <c r="J296" s="236">
        <f>ROUND(I296*H296,2)</f>
        <v>0</v>
      </c>
      <c r="K296" s="237"/>
      <c r="L296" s="238"/>
      <c r="M296" s="239" t="s">
        <v>1</v>
      </c>
      <c r="N296" s="240" t="s">
        <v>42</v>
      </c>
      <c r="O296" s="91"/>
      <c r="P296" s="221">
        <f>O296*H296</f>
        <v>0</v>
      </c>
      <c r="Q296" s="221">
        <v>0</v>
      </c>
      <c r="R296" s="221">
        <f>Q296*H296</f>
        <v>0</v>
      </c>
      <c r="S296" s="221">
        <v>0</v>
      </c>
      <c r="T296" s="222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3" t="s">
        <v>147</v>
      </c>
      <c r="AT296" s="223" t="s">
        <v>574</v>
      </c>
      <c r="AU296" s="223" t="s">
        <v>85</v>
      </c>
      <c r="AY296" s="17" t="s">
        <v>133</v>
      </c>
      <c r="BE296" s="224">
        <f>IF(N296="základní",J296,0)</f>
        <v>0</v>
      </c>
      <c r="BF296" s="224">
        <f>IF(N296="snížená",J296,0)</f>
        <v>0</v>
      </c>
      <c r="BG296" s="224">
        <f>IF(N296="zákl. přenesená",J296,0)</f>
        <v>0</v>
      </c>
      <c r="BH296" s="224">
        <f>IF(N296="sníž. přenesená",J296,0)</f>
        <v>0</v>
      </c>
      <c r="BI296" s="224">
        <f>IF(N296="nulová",J296,0)</f>
        <v>0</v>
      </c>
      <c r="BJ296" s="17" t="s">
        <v>85</v>
      </c>
      <c r="BK296" s="224">
        <f>ROUND(I296*H296,2)</f>
        <v>0</v>
      </c>
      <c r="BL296" s="17" t="s">
        <v>138</v>
      </c>
      <c r="BM296" s="223" t="s">
        <v>658</v>
      </c>
    </row>
    <row r="297" s="11" customFormat="1" ht="25.92" customHeight="1">
      <c r="A297" s="11"/>
      <c r="B297" s="197"/>
      <c r="C297" s="198"/>
      <c r="D297" s="199" t="s">
        <v>76</v>
      </c>
      <c r="E297" s="200" t="s">
        <v>659</v>
      </c>
      <c r="F297" s="200" t="s">
        <v>660</v>
      </c>
      <c r="G297" s="198"/>
      <c r="H297" s="198"/>
      <c r="I297" s="201"/>
      <c r="J297" s="202">
        <f>BK297</f>
        <v>0</v>
      </c>
      <c r="K297" s="198"/>
      <c r="L297" s="203"/>
      <c r="M297" s="204"/>
      <c r="N297" s="205"/>
      <c r="O297" s="205"/>
      <c r="P297" s="206">
        <f>SUM(P298:P302)</f>
        <v>0</v>
      </c>
      <c r="Q297" s="205"/>
      <c r="R297" s="206">
        <f>SUM(R298:R302)</f>
        <v>0</v>
      </c>
      <c r="S297" s="205"/>
      <c r="T297" s="207">
        <f>SUM(T298:T302)</f>
        <v>0</v>
      </c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R297" s="208" t="s">
        <v>85</v>
      </c>
      <c r="AT297" s="209" t="s">
        <v>76</v>
      </c>
      <c r="AU297" s="209" t="s">
        <v>77</v>
      </c>
      <c r="AY297" s="208" t="s">
        <v>133</v>
      </c>
      <c r="BK297" s="210">
        <f>SUM(BK298:BK302)</f>
        <v>0</v>
      </c>
    </row>
    <row r="298" s="2" customFormat="1" ht="16.5" customHeight="1">
      <c r="A298" s="38"/>
      <c r="B298" s="39"/>
      <c r="C298" s="211" t="s">
        <v>402</v>
      </c>
      <c r="D298" s="211" t="s">
        <v>134</v>
      </c>
      <c r="E298" s="212" t="s">
        <v>661</v>
      </c>
      <c r="F298" s="213" t="s">
        <v>662</v>
      </c>
      <c r="G298" s="214" t="s">
        <v>151</v>
      </c>
      <c r="H298" s="215">
        <v>1</v>
      </c>
      <c r="I298" s="216"/>
      <c r="J298" s="217">
        <f>ROUND(I298*H298,2)</f>
        <v>0</v>
      </c>
      <c r="K298" s="218"/>
      <c r="L298" s="44"/>
      <c r="M298" s="219" t="s">
        <v>1</v>
      </c>
      <c r="N298" s="220" t="s">
        <v>42</v>
      </c>
      <c r="O298" s="91"/>
      <c r="P298" s="221">
        <f>O298*H298</f>
        <v>0</v>
      </c>
      <c r="Q298" s="221">
        <v>0</v>
      </c>
      <c r="R298" s="221">
        <f>Q298*H298</f>
        <v>0</v>
      </c>
      <c r="S298" s="221">
        <v>0</v>
      </c>
      <c r="T298" s="222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3" t="s">
        <v>138</v>
      </c>
      <c r="AT298" s="223" t="s">
        <v>134</v>
      </c>
      <c r="AU298" s="223" t="s">
        <v>85</v>
      </c>
      <c r="AY298" s="17" t="s">
        <v>133</v>
      </c>
      <c r="BE298" s="224">
        <f>IF(N298="základní",J298,0)</f>
        <v>0</v>
      </c>
      <c r="BF298" s="224">
        <f>IF(N298="snížená",J298,0)</f>
        <v>0</v>
      </c>
      <c r="BG298" s="224">
        <f>IF(N298="zákl. přenesená",J298,0)</f>
        <v>0</v>
      </c>
      <c r="BH298" s="224">
        <f>IF(N298="sníž. přenesená",J298,0)</f>
        <v>0</v>
      </c>
      <c r="BI298" s="224">
        <f>IF(N298="nulová",J298,0)</f>
        <v>0</v>
      </c>
      <c r="BJ298" s="17" t="s">
        <v>85</v>
      </c>
      <c r="BK298" s="224">
        <f>ROUND(I298*H298,2)</f>
        <v>0</v>
      </c>
      <c r="BL298" s="17" t="s">
        <v>138</v>
      </c>
      <c r="BM298" s="223" t="s">
        <v>663</v>
      </c>
    </row>
    <row r="299" s="2" customFormat="1" ht="16.5" customHeight="1">
      <c r="A299" s="38"/>
      <c r="B299" s="39"/>
      <c r="C299" s="211" t="s">
        <v>664</v>
      </c>
      <c r="D299" s="211" t="s">
        <v>134</v>
      </c>
      <c r="E299" s="212" t="s">
        <v>665</v>
      </c>
      <c r="F299" s="213" t="s">
        <v>666</v>
      </c>
      <c r="G299" s="214" t="s">
        <v>151</v>
      </c>
      <c r="H299" s="215">
        <v>1</v>
      </c>
      <c r="I299" s="216"/>
      <c r="J299" s="217">
        <f>ROUND(I299*H299,2)</f>
        <v>0</v>
      </c>
      <c r="K299" s="218"/>
      <c r="L299" s="44"/>
      <c r="M299" s="219" t="s">
        <v>1</v>
      </c>
      <c r="N299" s="220" t="s">
        <v>42</v>
      </c>
      <c r="O299" s="91"/>
      <c r="P299" s="221">
        <f>O299*H299</f>
        <v>0</v>
      </c>
      <c r="Q299" s="221">
        <v>0</v>
      </c>
      <c r="R299" s="221">
        <f>Q299*H299</f>
        <v>0</v>
      </c>
      <c r="S299" s="221">
        <v>0</v>
      </c>
      <c r="T299" s="222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3" t="s">
        <v>138</v>
      </c>
      <c r="AT299" s="223" t="s">
        <v>134</v>
      </c>
      <c r="AU299" s="223" t="s">
        <v>85</v>
      </c>
      <c r="AY299" s="17" t="s">
        <v>133</v>
      </c>
      <c r="BE299" s="224">
        <f>IF(N299="základní",J299,0)</f>
        <v>0</v>
      </c>
      <c r="BF299" s="224">
        <f>IF(N299="snížená",J299,0)</f>
        <v>0</v>
      </c>
      <c r="BG299" s="224">
        <f>IF(N299="zákl. přenesená",J299,0)</f>
        <v>0</v>
      </c>
      <c r="BH299" s="224">
        <f>IF(N299="sníž. přenesená",J299,0)</f>
        <v>0</v>
      </c>
      <c r="BI299" s="224">
        <f>IF(N299="nulová",J299,0)</f>
        <v>0</v>
      </c>
      <c r="BJ299" s="17" t="s">
        <v>85</v>
      </c>
      <c r="BK299" s="224">
        <f>ROUND(I299*H299,2)</f>
        <v>0</v>
      </c>
      <c r="BL299" s="17" t="s">
        <v>138</v>
      </c>
      <c r="BM299" s="223" t="s">
        <v>667</v>
      </c>
    </row>
    <row r="300" s="2" customFormat="1" ht="16.5" customHeight="1">
      <c r="A300" s="38"/>
      <c r="B300" s="39"/>
      <c r="C300" s="211" t="s">
        <v>406</v>
      </c>
      <c r="D300" s="211" t="s">
        <v>134</v>
      </c>
      <c r="E300" s="212" t="s">
        <v>668</v>
      </c>
      <c r="F300" s="213" t="s">
        <v>669</v>
      </c>
      <c r="G300" s="214" t="s">
        <v>151</v>
      </c>
      <c r="H300" s="215">
        <v>1</v>
      </c>
      <c r="I300" s="216"/>
      <c r="J300" s="217">
        <f>ROUND(I300*H300,2)</f>
        <v>0</v>
      </c>
      <c r="K300" s="218"/>
      <c r="L300" s="44"/>
      <c r="M300" s="219" t="s">
        <v>1</v>
      </c>
      <c r="N300" s="220" t="s">
        <v>42</v>
      </c>
      <c r="O300" s="91"/>
      <c r="P300" s="221">
        <f>O300*H300</f>
        <v>0</v>
      </c>
      <c r="Q300" s="221">
        <v>0</v>
      </c>
      <c r="R300" s="221">
        <f>Q300*H300</f>
        <v>0</v>
      </c>
      <c r="S300" s="221">
        <v>0</v>
      </c>
      <c r="T300" s="222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3" t="s">
        <v>138</v>
      </c>
      <c r="AT300" s="223" t="s">
        <v>134</v>
      </c>
      <c r="AU300" s="223" t="s">
        <v>85</v>
      </c>
      <c r="AY300" s="17" t="s">
        <v>133</v>
      </c>
      <c r="BE300" s="224">
        <f>IF(N300="základní",J300,0)</f>
        <v>0</v>
      </c>
      <c r="BF300" s="224">
        <f>IF(N300="snížená",J300,0)</f>
        <v>0</v>
      </c>
      <c r="BG300" s="224">
        <f>IF(N300="zákl. přenesená",J300,0)</f>
        <v>0</v>
      </c>
      <c r="BH300" s="224">
        <f>IF(N300="sníž. přenesená",J300,0)</f>
        <v>0</v>
      </c>
      <c r="BI300" s="224">
        <f>IF(N300="nulová",J300,0)</f>
        <v>0</v>
      </c>
      <c r="BJ300" s="17" t="s">
        <v>85</v>
      </c>
      <c r="BK300" s="224">
        <f>ROUND(I300*H300,2)</f>
        <v>0</v>
      </c>
      <c r="BL300" s="17" t="s">
        <v>138</v>
      </c>
      <c r="BM300" s="223" t="s">
        <v>670</v>
      </c>
    </row>
    <row r="301" s="2" customFormat="1" ht="16.5" customHeight="1">
      <c r="A301" s="38"/>
      <c r="B301" s="39"/>
      <c r="C301" s="211" t="s">
        <v>671</v>
      </c>
      <c r="D301" s="211" t="s">
        <v>134</v>
      </c>
      <c r="E301" s="212" t="s">
        <v>672</v>
      </c>
      <c r="F301" s="213" t="s">
        <v>673</v>
      </c>
      <c r="G301" s="214" t="s">
        <v>151</v>
      </c>
      <c r="H301" s="215">
        <v>1</v>
      </c>
      <c r="I301" s="216"/>
      <c r="J301" s="217">
        <f>ROUND(I301*H301,2)</f>
        <v>0</v>
      </c>
      <c r="K301" s="218"/>
      <c r="L301" s="44"/>
      <c r="M301" s="219" t="s">
        <v>1</v>
      </c>
      <c r="N301" s="220" t="s">
        <v>42</v>
      </c>
      <c r="O301" s="91"/>
      <c r="P301" s="221">
        <f>O301*H301</f>
        <v>0</v>
      </c>
      <c r="Q301" s="221">
        <v>0</v>
      </c>
      <c r="R301" s="221">
        <f>Q301*H301</f>
        <v>0</v>
      </c>
      <c r="S301" s="221">
        <v>0</v>
      </c>
      <c r="T301" s="222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3" t="s">
        <v>138</v>
      </c>
      <c r="AT301" s="223" t="s">
        <v>134</v>
      </c>
      <c r="AU301" s="223" t="s">
        <v>85</v>
      </c>
      <c r="AY301" s="17" t="s">
        <v>133</v>
      </c>
      <c r="BE301" s="224">
        <f>IF(N301="základní",J301,0)</f>
        <v>0</v>
      </c>
      <c r="BF301" s="224">
        <f>IF(N301="snížená",J301,0)</f>
        <v>0</v>
      </c>
      <c r="BG301" s="224">
        <f>IF(N301="zákl. přenesená",J301,0)</f>
        <v>0</v>
      </c>
      <c r="BH301" s="224">
        <f>IF(N301="sníž. přenesená",J301,0)</f>
        <v>0</v>
      </c>
      <c r="BI301" s="224">
        <f>IF(N301="nulová",J301,0)</f>
        <v>0</v>
      </c>
      <c r="BJ301" s="17" t="s">
        <v>85</v>
      </c>
      <c r="BK301" s="224">
        <f>ROUND(I301*H301,2)</f>
        <v>0</v>
      </c>
      <c r="BL301" s="17" t="s">
        <v>138</v>
      </c>
      <c r="BM301" s="223" t="s">
        <v>674</v>
      </c>
    </row>
    <row r="302" s="2" customFormat="1" ht="16.5" customHeight="1">
      <c r="A302" s="38"/>
      <c r="B302" s="39"/>
      <c r="C302" s="211" t="s">
        <v>409</v>
      </c>
      <c r="D302" s="211" t="s">
        <v>134</v>
      </c>
      <c r="E302" s="212" t="s">
        <v>675</v>
      </c>
      <c r="F302" s="213" t="s">
        <v>676</v>
      </c>
      <c r="G302" s="214" t="s">
        <v>151</v>
      </c>
      <c r="H302" s="215">
        <v>1</v>
      </c>
      <c r="I302" s="216"/>
      <c r="J302" s="217">
        <f>ROUND(I302*H302,2)</f>
        <v>0</v>
      </c>
      <c r="K302" s="218"/>
      <c r="L302" s="44"/>
      <c r="M302" s="241" t="s">
        <v>1</v>
      </c>
      <c r="N302" s="242" t="s">
        <v>42</v>
      </c>
      <c r="O302" s="243"/>
      <c r="P302" s="244">
        <f>O302*H302</f>
        <v>0</v>
      </c>
      <c r="Q302" s="244">
        <v>0</v>
      </c>
      <c r="R302" s="244">
        <f>Q302*H302</f>
        <v>0</v>
      </c>
      <c r="S302" s="244">
        <v>0</v>
      </c>
      <c r="T302" s="245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23" t="s">
        <v>138</v>
      </c>
      <c r="AT302" s="223" t="s">
        <v>134</v>
      </c>
      <c r="AU302" s="223" t="s">
        <v>85</v>
      </c>
      <c r="AY302" s="17" t="s">
        <v>133</v>
      </c>
      <c r="BE302" s="224">
        <f>IF(N302="základní",J302,0)</f>
        <v>0</v>
      </c>
      <c r="BF302" s="224">
        <f>IF(N302="snížená",J302,0)</f>
        <v>0</v>
      </c>
      <c r="BG302" s="224">
        <f>IF(N302="zákl. přenesená",J302,0)</f>
        <v>0</v>
      </c>
      <c r="BH302" s="224">
        <f>IF(N302="sníž. přenesená",J302,0)</f>
        <v>0</v>
      </c>
      <c r="BI302" s="224">
        <f>IF(N302="nulová",J302,0)</f>
        <v>0</v>
      </c>
      <c r="BJ302" s="17" t="s">
        <v>85</v>
      </c>
      <c r="BK302" s="224">
        <f>ROUND(I302*H302,2)</f>
        <v>0</v>
      </c>
      <c r="BL302" s="17" t="s">
        <v>138</v>
      </c>
      <c r="BM302" s="223" t="s">
        <v>677</v>
      </c>
    </row>
    <row r="303" s="2" customFormat="1" ht="6.96" customHeight="1">
      <c r="A303" s="38"/>
      <c r="B303" s="66"/>
      <c r="C303" s="67"/>
      <c r="D303" s="67"/>
      <c r="E303" s="67"/>
      <c r="F303" s="67"/>
      <c r="G303" s="67"/>
      <c r="H303" s="67"/>
      <c r="I303" s="67"/>
      <c r="J303" s="67"/>
      <c r="K303" s="67"/>
      <c r="L303" s="44"/>
      <c r="M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</row>
  </sheetData>
  <sheetProtection sheet="1" autoFilter="0" formatColumns="0" formatRows="0" objects="1" scenarios="1" spinCount="100000" saltValue="gF8eBPppSJxMrhQaLjazAhrkyqTLdr3TqtEtZnThrB0Nubc+wn6GTX2pVO5dVgjxfFweJOslK8sHcFhrAbAe6A==" hashValue="X4VjoJjo8fz1Tv9TyWfx7HELuxryjPDviWElOBf8XdYhsKJo7d6j2bd/4TFwbQzYN+ZYehbb0CUHHGhoYZ1IMw==" algorithmName="SHA-512" password="CC35"/>
  <autoFilter ref="C125:K302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87</v>
      </c>
    </row>
    <row r="4" s="1" customFormat="1" ht="24.96" customHeight="1">
      <c r="B4" s="20"/>
      <c r="D4" s="138" t="s">
        <v>100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MŠ Křesťanská - rekonstrukce kuchyně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678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33</v>
      </c>
      <c r="G12" s="38"/>
      <c r="H12" s="38"/>
      <c r="I12" s="140" t="s">
        <v>22</v>
      </c>
      <c r="J12" s="144" t="str">
        <f>'Rekapitulace stavby'!AN8</f>
        <v>24. 3. 2025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>00255513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>město Horažďovice</v>
      </c>
      <c r="F15" s="38"/>
      <c r="G15" s="38"/>
      <c r="H15" s="38"/>
      <c r="I15" s="140" t="s">
        <v>28</v>
      </c>
      <c r="J15" s="143" t="str">
        <f>IF('Rekapitulace stavby'!AN11="","",'Rekapitulace stavby'!AN11)</f>
        <v>CZ00255513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28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35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37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39</v>
      </c>
      <c r="G32" s="38"/>
      <c r="H32" s="38"/>
      <c r="I32" s="152" t="s">
        <v>38</v>
      </c>
      <c r="J32" s="15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41</v>
      </c>
      <c r="E33" s="140" t="s">
        <v>42</v>
      </c>
      <c r="F33" s="154">
        <f>ROUND((SUM(BE121:BE162)),  2)</f>
        <v>0</v>
      </c>
      <c r="G33" s="38"/>
      <c r="H33" s="38"/>
      <c r="I33" s="155">
        <v>0.20999999999999999</v>
      </c>
      <c r="J33" s="154">
        <f>ROUND(((SUM(BE121:BE162))*I33),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43</v>
      </c>
      <c r="F34" s="154">
        <f>ROUND((SUM(BF121:BF162)),  2)</f>
        <v>0</v>
      </c>
      <c r="G34" s="38"/>
      <c r="H34" s="38"/>
      <c r="I34" s="155">
        <v>0.12</v>
      </c>
      <c r="J34" s="154">
        <f>ROUND(((SUM(BF121:BF162))*I34),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44</v>
      </c>
      <c r="F35" s="154">
        <f>ROUND((SUM(BG121:BG162)),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45</v>
      </c>
      <c r="F36" s="154">
        <f>ROUND((SUM(BH121:BH162)),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46</v>
      </c>
      <c r="F37" s="154">
        <f>ROUND((SUM(BI121:BI162)),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47</v>
      </c>
      <c r="E39" s="158"/>
      <c r="F39" s="158"/>
      <c r="G39" s="159" t="s">
        <v>48</v>
      </c>
      <c r="H39" s="160" t="s">
        <v>49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50</v>
      </c>
      <c r="E50" s="164"/>
      <c r="F50" s="164"/>
      <c r="G50" s="163" t="s">
        <v>51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52</v>
      </c>
      <c r="E61" s="166"/>
      <c r="F61" s="167" t="s">
        <v>53</v>
      </c>
      <c r="G61" s="165" t="s">
        <v>52</v>
      </c>
      <c r="H61" s="166"/>
      <c r="I61" s="166"/>
      <c r="J61" s="168" t="s">
        <v>53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54</v>
      </c>
      <c r="E65" s="169"/>
      <c r="F65" s="169"/>
      <c r="G65" s="163" t="s">
        <v>55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52</v>
      </c>
      <c r="E76" s="166"/>
      <c r="F76" s="167" t="s">
        <v>53</v>
      </c>
      <c r="G76" s="165" t="s">
        <v>52</v>
      </c>
      <c r="H76" s="166"/>
      <c r="I76" s="166"/>
      <c r="J76" s="168" t="s">
        <v>53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103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74" t="str">
        <f>E7</f>
        <v>MŠ Křesťanská - rekonstrukce kuchyně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101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02 - Vodovod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24. 3. 2025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Horažďovice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35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5" t="s">
        <v>104</v>
      </c>
      <c r="D94" s="176"/>
      <c r="E94" s="176"/>
      <c r="F94" s="176"/>
      <c r="G94" s="176"/>
      <c r="H94" s="176"/>
      <c r="I94" s="176"/>
      <c r="J94" s="177" t="s">
        <v>105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78" t="s">
        <v>106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107</v>
      </c>
    </row>
    <row r="97" hidden="1" s="9" customFormat="1" ht="24.96" customHeight="1">
      <c r="A97" s="9"/>
      <c r="B97" s="179"/>
      <c r="C97" s="180"/>
      <c r="D97" s="181" t="s">
        <v>679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9" customFormat="1" ht="24.96" customHeight="1">
      <c r="A98" s="9"/>
      <c r="B98" s="179"/>
      <c r="C98" s="180"/>
      <c r="D98" s="181" t="s">
        <v>680</v>
      </c>
      <c r="E98" s="182"/>
      <c r="F98" s="182"/>
      <c r="G98" s="182"/>
      <c r="H98" s="182"/>
      <c r="I98" s="182"/>
      <c r="J98" s="183">
        <f>J128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hidden="1" s="9" customFormat="1" ht="24.96" customHeight="1">
      <c r="A99" s="9"/>
      <c r="B99" s="179"/>
      <c r="C99" s="180"/>
      <c r="D99" s="181" t="s">
        <v>681</v>
      </c>
      <c r="E99" s="182"/>
      <c r="F99" s="182"/>
      <c r="G99" s="182"/>
      <c r="H99" s="182"/>
      <c r="I99" s="182"/>
      <c r="J99" s="183">
        <f>J144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9" customFormat="1" ht="24.96" customHeight="1">
      <c r="A100" s="9"/>
      <c r="B100" s="179"/>
      <c r="C100" s="180"/>
      <c r="D100" s="181" t="s">
        <v>681</v>
      </c>
      <c r="E100" s="182"/>
      <c r="F100" s="182"/>
      <c r="G100" s="182"/>
      <c r="H100" s="182"/>
      <c r="I100" s="182"/>
      <c r="J100" s="183">
        <f>J150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9" customFormat="1" ht="24.96" customHeight="1">
      <c r="A101" s="9"/>
      <c r="B101" s="179"/>
      <c r="C101" s="180"/>
      <c r="D101" s="181" t="s">
        <v>682</v>
      </c>
      <c r="E101" s="182"/>
      <c r="F101" s="182"/>
      <c r="G101" s="182"/>
      <c r="H101" s="182"/>
      <c r="I101" s="182"/>
      <c r="J101" s="183">
        <f>J154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hidden="1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hidden="1"/>
    <row r="105" hidden="1"/>
    <row r="106" hidden="1"/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118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MŠ Křesťanská - rekonstrukce kuchyně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101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02 - Vodovod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 xml:space="preserve"> </v>
      </c>
      <c r="G115" s="40"/>
      <c r="H115" s="40"/>
      <c r="I115" s="32" t="s">
        <v>22</v>
      </c>
      <c r="J115" s="79" t="str">
        <f>IF(J12="","",J12)</f>
        <v>24. 3. 2025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>město Horažďovice</v>
      </c>
      <c r="G117" s="40"/>
      <c r="H117" s="40"/>
      <c r="I117" s="32" t="s">
        <v>32</v>
      </c>
      <c r="J117" s="36" t="str">
        <f>E21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30</v>
      </c>
      <c r="D118" s="40"/>
      <c r="E118" s="40"/>
      <c r="F118" s="27" t="str">
        <f>IF(E18="","",E18)</f>
        <v>Vyplň údaj</v>
      </c>
      <c r="G118" s="40"/>
      <c r="H118" s="40"/>
      <c r="I118" s="32" t="s">
        <v>35</v>
      </c>
      <c r="J118" s="36" t="str">
        <f>E24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0" customFormat="1" ht="29.28" customHeight="1">
      <c r="A120" s="185"/>
      <c r="B120" s="186"/>
      <c r="C120" s="187" t="s">
        <v>119</v>
      </c>
      <c r="D120" s="188" t="s">
        <v>62</v>
      </c>
      <c r="E120" s="188" t="s">
        <v>58</v>
      </c>
      <c r="F120" s="188" t="s">
        <v>59</v>
      </c>
      <c r="G120" s="188" t="s">
        <v>120</v>
      </c>
      <c r="H120" s="188" t="s">
        <v>121</v>
      </c>
      <c r="I120" s="188" t="s">
        <v>122</v>
      </c>
      <c r="J120" s="189" t="s">
        <v>105</v>
      </c>
      <c r="K120" s="190" t="s">
        <v>123</v>
      </c>
      <c r="L120" s="191"/>
      <c r="M120" s="100" t="s">
        <v>1</v>
      </c>
      <c r="N120" s="101" t="s">
        <v>41</v>
      </c>
      <c r="O120" s="101" t="s">
        <v>124</v>
      </c>
      <c r="P120" s="101" t="s">
        <v>125</v>
      </c>
      <c r="Q120" s="101" t="s">
        <v>126</v>
      </c>
      <c r="R120" s="101" t="s">
        <v>127</v>
      </c>
      <c r="S120" s="101" t="s">
        <v>128</v>
      </c>
      <c r="T120" s="102" t="s">
        <v>129</v>
      </c>
      <c r="U120" s="185"/>
      <c r="V120" s="185"/>
      <c r="W120" s="185"/>
      <c r="X120" s="185"/>
      <c r="Y120" s="185"/>
      <c r="Z120" s="185"/>
      <c r="AA120" s="185"/>
      <c r="AB120" s="185"/>
      <c r="AC120" s="185"/>
      <c r="AD120" s="185"/>
      <c r="AE120" s="185"/>
    </row>
    <row r="121" s="2" customFormat="1" ht="22.8" customHeight="1">
      <c r="A121" s="38"/>
      <c r="B121" s="39"/>
      <c r="C121" s="107" t="s">
        <v>130</v>
      </c>
      <c r="D121" s="40"/>
      <c r="E121" s="40"/>
      <c r="F121" s="40"/>
      <c r="G121" s="40"/>
      <c r="H121" s="40"/>
      <c r="I121" s="40"/>
      <c r="J121" s="192">
        <f>BK121</f>
        <v>0</v>
      </c>
      <c r="K121" s="40"/>
      <c r="L121" s="44"/>
      <c r="M121" s="103"/>
      <c r="N121" s="193"/>
      <c r="O121" s="104"/>
      <c r="P121" s="194">
        <f>P122+P128+P144+P150+P154</f>
        <v>0</v>
      </c>
      <c r="Q121" s="104"/>
      <c r="R121" s="194">
        <f>R122+R128+R144+R150+R154</f>
        <v>0</v>
      </c>
      <c r="S121" s="104"/>
      <c r="T121" s="195">
        <f>T122+T128+T144+T150+T154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76</v>
      </c>
      <c r="AU121" s="17" t="s">
        <v>107</v>
      </c>
      <c r="BK121" s="196">
        <f>BK122+BK128+BK144+BK150+BK154</f>
        <v>0</v>
      </c>
    </row>
    <row r="122" s="11" customFormat="1" ht="25.92" customHeight="1">
      <c r="A122" s="11"/>
      <c r="B122" s="197"/>
      <c r="C122" s="198"/>
      <c r="D122" s="199" t="s">
        <v>76</v>
      </c>
      <c r="E122" s="200" t="s">
        <v>131</v>
      </c>
      <c r="F122" s="200" t="s">
        <v>683</v>
      </c>
      <c r="G122" s="198"/>
      <c r="H122" s="198"/>
      <c r="I122" s="201"/>
      <c r="J122" s="202">
        <f>BK122</f>
        <v>0</v>
      </c>
      <c r="K122" s="198"/>
      <c r="L122" s="203"/>
      <c r="M122" s="204"/>
      <c r="N122" s="205"/>
      <c r="O122" s="205"/>
      <c r="P122" s="206">
        <f>SUM(P123:P127)</f>
        <v>0</v>
      </c>
      <c r="Q122" s="205"/>
      <c r="R122" s="206">
        <f>SUM(R123:R127)</f>
        <v>0</v>
      </c>
      <c r="S122" s="205"/>
      <c r="T122" s="207">
        <f>SUM(T123:T127)</f>
        <v>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R122" s="208" t="s">
        <v>85</v>
      </c>
      <c r="AT122" s="209" t="s">
        <v>76</v>
      </c>
      <c r="AU122" s="209" t="s">
        <v>77</v>
      </c>
      <c r="AY122" s="208" t="s">
        <v>133</v>
      </c>
      <c r="BK122" s="210">
        <f>SUM(BK123:BK127)</f>
        <v>0</v>
      </c>
    </row>
    <row r="123" s="2" customFormat="1" ht="21.75" customHeight="1">
      <c r="A123" s="38"/>
      <c r="B123" s="39"/>
      <c r="C123" s="211" t="s">
        <v>85</v>
      </c>
      <c r="D123" s="211" t="s">
        <v>134</v>
      </c>
      <c r="E123" s="212" t="s">
        <v>684</v>
      </c>
      <c r="F123" s="213" t="s">
        <v>685</v>
      </c>
      <c r="G123" s="214" t="s">
        <v>137</v>
      </c>
      <c r="H123" s="215">
        <v>4</v>
      </c>
      <c r="I123" s="216"/>
      <c r="J123" s="217">
        <f>ROUND(I123*H123,2)</f>
        <v>0</v>
      </c>
      <c r="K123" s="218"/>
      <c r="L123" s="44"/>
      <c r="M123" s="219" t="s">
        <v>1</v>
      </c>
      <c r="N123" s="220" t="s">
        <v>42</v>
      </c>
      <c r="O123" s="91"/>
      <c r="P123" s="221">
        <f>O123*H123</f>
        <v>0</v>
      </c>
      <c r="Q123" s="221">
        <v>0</v>
      </c>
      <c r="R123" s="221">
        <f>Q123*H123</f>
        <v>0</v>
      </c>
      <c r="S123" s="221">
        <v>0</v>
      </c>
      <c r="T123" s="22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3" t="s">
        <v>138</v>
      </c>
      <c r="AT123" s="223" t="s">
        <v>134</v>
      </c>
      <c r="AU123" s="223" t="s">
        <v>85</v>
      </c>
      <c r="AY123" s="17" t="s">
        <v>133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85</v>
      </c>
      <c r="BK123" s="224">
        <f>ROUND(I123*H123,2)</f>
        <v>0</v>
      </c>
      <c r="BL123" s="17" t="s">
        <v>138</v>
      </c>
      <c r="BM123" s="223" t="s">
        <v>87</v>
      </c>
    </row>
    <row r="124" s="2" customFormat="1" ht="21.75" customHeight="1">
      <c r="A124" s="38"/>
      <c r="B124" s="39"/>
      <c r="C124" s="211" t="s">
        <v>87</v>
      </c>
      <c r="D124" s="211" t="s">
        <v>134</v>
      </c>
      <c r="E124" s="212" t="s">
        <v>686</v>
      </c>
      <c r="F124" s="213" t="s">
        <v>687</v>
      </c>
      <c r="G124" s="214" t="s">
        <v>137</v>
      </c>
      <c r="H124" s="215">
        <v>1</v>
      </c>
      <c r="I124" s="216"/>
      <c r="J124" s="217">
        <f>ROUND(I124*H124,2)</f>
        <v>0</v>
      </c>
      <c r="K124" s="218"/>
      <c r="L124" s="44"/>
      <c r="M124" s="219" t="s">
        <v>1</v>
      </c>
      <c r="N124" s="220" t="s">
        <v>42</v>
      </c>
      <c r="O124" s="91"/>
      <c r="P124" s="221">
        <f>O124*H124</f>
        <v>0</v>
      </c>
      <c r="Q124" s="221">
        <v>0</v>
      </c>
      <c r="R124" s="221">
        <f>Q124*H124</f>
        <v>0</v>
      </c>
      <c r="S124" s="221">
        <v>0</v>
      </c>
      <c r="T124" s="22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3" t="s">
        <v>138</v>
      </c>
      <c r="AT124" s="223" t="s">
        <v>134</v>
      </c>
      <c r="AU124" s="223" t="s">
        <v>85</v>
      </c>
      <c r="AY124" s="17" t="s">
        <v>133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85</v>
      </c>
      <c r="BK124" s="224">
        <f>ROUND(I124*H124,2)</f>
        <v>0</v>
      </c>
      <c r="BL124" s="17" t="s">
        <v>138</v>
      </c>
      <c r="BM124" s="223" t="s">
        <v>138</v>
      </c>
    </row>
    <row r="125" s="2" customFormat="1" ht="21.75" customHeight="1">
      <c r="A125" s="38"/>
      <c r="B125" s="39"/>
      <c r="C125" s="211" t="s">
        <v>141</v>
      </c>
      <c r="D125" s="211" t="s">
        <v>134</v>
      </c>
      <c r="E125" s="212" t="s">
        <v>688</v>
      </c>
      <c r="F125" s="213" t="s">
        <v>689</v>
      </c>
      <c r="G125" s="214" t="s">
        <v>137</v>
      </c>
      <c r="H125" s="215">
        <v>6</v>
      </c>
      <c r="I125" s="216"/>
      <c r="J125" s="217">
        <f>ROUND(I125*H125,2)</f>
        <v>0</v>
      </c>
      <c r="K125" s="218"/>
      <c r="L125" s="44"/>
      <c r="M125" s="219" t="s">
        <v>1</v>
      </c>
      <c r="N125" s="220" t="s">
        <v>42</v>
      </c>
      <c r="O125" s="91"/>
      <c r="P125" s="221">
        <f>O125*H125</f>
        <v>0</v>
      </c>
      <c r="Q125" s="221">
        <v>0</v>
      </c>
      <c r="R125" s="221">
        <f>Q125*H125</f>
        <v>0</v>
      </c>
      <c r="S125" s="221">
        <v>0</v>
      </c>
      <c r="T125" s="22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3" t="s">
        <v>138</v>
      </c>
      <c r="AT125" s="223" t="s">
        <v>134</v>
      </c>
      <c r="AU125" s="223" t="s">
        <v>85</v>
      </c>
      <c r="AY125" s="17" t="s">
        <v>133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85</v>
      </c>
      <c r="BK125" s="224">
        <f>ROUND(I125*H125,2)</f>
        <v>0</v>
      </c>
      <c r="BL125" s="17" t="s">
        <v>138</v>
      </c>
      <c r="BM125" s="223" t="s">
        <v>144</v>
      </c>
    </row>
    <row r="126" s="2" customFormat="1" ht="21.75" customHeight="1">
      <c r="A126" s="38"/>
      <c r="B126" s="39"/>
      <c r="C126" s="211" t="s">
        <v>138</v>
      </c>
      <c r="D126" s="211" t="s">
        <v>134</v>
      </c>
      <c r="E126" s="212" t="s">
        <v>690</v>
      </c>
      <c r="F126" s="213" t="s">
        <v>691</v>
      </c>
      <c r="G126" s="214" t="s">
        <v>137</v>
      </c>
      <c r="H126" s="215">
        <v>2</v>
      </c>
      <c r="I126" s="216"/>
      <c r="J126" s="217">
        <f>ROUND(I126*H126,2)</f>
        <v>0</v>
      </c>
      <c r="K126" s="218"/>
      <c r="L126" s="44"/>
      <c r="M126" s="219" t="s">
        <v>1</v>
      </c>
      <c r="N126" s="220" t="s">
        <v>42</v>
      </c>
      <c r="O126" s="91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138</v>
      </c>
      <c r="AT126" s="223" t="s">
        <v>134</v>
      </c>
      <c r="AU126" s="223" t="s">
        <v>85</v>
      </c>
      <c r="AY126" s="17" t="s">
        <v>133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85</v>
      </c>
      <c r="BK126" s="224">
        <f>ROUND(I126*H126,2)</f>
        <v>0</v>
      </c>
      <c r="BL126" s="17" t="s">
        <v>138</v>
      </c>
      <c r="BM126" s="223" t="s">
        <v>147</v>
      </c>
    </row>
    <row r="127" s="2" customFormat="1" ht="24.15" customHeight="1">
      <c r="A127" s="38"/>
      <c r="B127" s="39"/>
      <c r="C127" s="211" t="s">
        <v>148</v>
      </c>
      <c r="D127" s="211" t="s">
        <v>134</v>
      </c>
      <c r="E127" s="212" t="s">
        <v>692</v>
      </c>
      <c r="F127" s="213" t="s">
        <v>693</v>
      </c>
      <c r="G127" s="214" t="s">
        <v>137</v>
      </c>
      <c r="H127" s="215">
        <v>4</v>
      </c>
      <c r="I127" s="216"/>
      <c r="J127" s="217">
        <f>ROUND(I127*H127,2)</f>
        <v>0</v>
      </c>
      <c r="K127" s="218"/>
      <c r="L127" s="44"/>
      <c r="M127" s="219" t="s">
        <v>1</v>
      </c>
      <c r="N127" s="220" t="s">
        <v>42</v>
      </c>
      <c r="O127" s="91"/>
      <c r="P127" s="221">
        <f>O127*H127</f>
        <v>0</v>
      </c>
      <c r="Q127" s="221">
        <v>0</v>
      </c>
      <c r="R127" s="221">
        <f>Q127*H127</f>
        <v>0</v>
      </c>
      <c r="S127" s="221">
        <v>0</v>
      </c>
      <c r="T127" s="22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3" t="s">
        <v>138</v>
      </c>
      <c r="AT127" s="223" t="s">
        <v>134</v>
      </c>
      <c r="AU127" s="223" t="s">
        <v>85</v>
      </c>
      <c r="AY127" s="17" t="s">
        <v>133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85</v>
      </c>
      <c r="BK127" s="224">
        <f>ROUND(I127*H127,2)</f>
        <v>0</v>
      </c>
      <c r="BL127" s="17" t="s">
        <v>138</v>
      </c>
      <c r="BM127" s="223" t="s">
        <v>152</v>
      </c>
    </row>
    <row r="128" s="11" customFormat="1" ht="25.92" customHeight="1">
      <c r="A128" s="11"/>
      <c r="B128" s="197"/>
      <c r="C128" s="198"/>
      <c r="D128" s="199" t="s">
        <v>76</v>
      </c>
      <c r="E128" s="200" t="s">
        <v>183</v>
      </c>
      <c r="F128" s="200" t="s">
        <v>694</v>
      </c>
      <c r="G128" s="198"/>
      <c r="H128" s="198"/>
      <c r="I128" s="201"/>
      <c r="J128" s="202">
        <f>BK128</f>
        <v>0</v>
      </c>
      <c r="K128" s="198"/>
      <c r="L128" s="203"/>
      <c r="M128" s="204"/>
      <c r="N128" s="205"/>
      <c r="O128" s="205"/>
      <c r="P128" s="206">
        <f>SUM(P129:P143)</f>
        <v>0</v>
      </c>
      <c r="Q128" s="205"/>
      <c r="R128" s="206">
        <f>SUM(R129:R143)</f>
        <v>0</v>
      </c>
      <c r="S128" s="205"/>
      <c r="T128" s="207">
        <f>SUM(T129:T143)</f>
        <v>0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R128" s="208" t="s">
        <v>85</v>
      </c>
      <c r="AT128" s="209" t="s">
        <v>76</v>
      </c>
      <c r="AU128" s="209" t="s">
        <v>77</v>
      </c>
      <c r="AY128" s="208" t="s">
        <v>133</v>
      </c>
      <c r="BK128" s="210">
        <f>SUM(BK129:BK143)</f>
        <v>0</v>
      </c>
    </row>
    <row r="129" s="2" customFormat="1" ht="24.15" customHeight="1">
      <c r="A129" s="38"/>
      <c r="B129" s="39"/>
      <c r="C129" s="211" t="s">
        <v>144</v>
      </c>
      <c r="D129" s="211" t="s">
        <v>134</v>
      </c>
      <c r="E129" s="212" t="s">
        <v>695</v>
      </c>
      <c r="F129" s="213" t="s">
        <v>696</v>
      </c>
      <c r="G129" s="214" t="s">
        <v>304</v>
      </c>
      <c r="H129" s="215">
        <v>92</v>
      </c>
      <c r="I129" s="216"/>
      <c r="J129" s="217">
        <f>ROUND(I129*H129,2)</f>
        <v>0</v>
      </c>
      <c r="K129" s="218"/>
      <c r="L129" s="44"/>
      <c r="M129" s="219" t="s">
        <v>1</v>
      </c>
      <c r="N129" s="220" t="s">
        <v>42</v>
      </c>
      <c r="O129" s="91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3" t="s">
        <v>138</v>
      </c>
      <c r="AT129" s="223" t="s">
        <v>134</v>
      </c>
      <c r="AU129" s="223" t="s">
        <v>85</v>
      </c>
      <c r="AY129" s="17" t="s">
        <v>133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85</v>
      </c>
      <c r="BK129" s="224">
        <f>ROUND(I129*H129,2)</f>
        <v>0</v>
      </c>
      <c r="BL129" s="17" t="s">
        <v>138</v>
      </c>
      <c r="BM129" s="223" t="s">
        <v>8</v>
      </c>
    </row>
    <row r="130" s="2" customFormat="1" ht="24.15" customHeight="1">
      <c r="A130" s="38"/>
      <c r="B130" s="39"/>
      <c r="C130" s="211" t="s">
        <v>155</v>
      </c>
      <c r="D130" s="211" t="s">
        <v>134</v>
      </c>
      <c r="E130" s="212" t="s">
        <v>697</v>
      </c>
      <c r="F130" s="213" t="s">
        <v>698</v>
      </c>
      <c r="G130" s="214" t="s">
        <v>304</v>
      </c>
      <c r="H130" s="215">
        <v>12</v>
      </c>
      <c r="I130" s="216"/>
      <c r="J130" s="217">
        <f>ROUND(I130*H130,2)</f>
        <v>0</v>
      </c>
      <c r="K130" s="218"/>
      <c r="L130" s="44"/>
      <c r="M130" s="219" t="s">
        <v>1</v>
      </c>
      <c r="N130" s="220" t="s">
        <v>42</v>
      </c>
      <c r="O130" s="91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138</v>
      </c>
      <c r="AT130" s="223" t="s">
        <v>134</v>
      </c>
      <c r="AU130" s="223" t="s">
        <v>85</v>
      </c>
      <c r="AY130" s="17" t="s">
        <v>133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85</v>
      </c>
      <c r="BK130" s="224">
        <f>ROUND(I130*H130,2)</f>
        <v>0</v>
      </c>
      <c r="BL130" s="17" t="s">
        <v>138</v>
      </c>
      <c r="BM130" s="223" t="s">
        <v>158</v>
      </c>
    </row>
    <row r="131" s="2" customFormat="1" ht="24.15" customHeight="1">
      <c r="A131" s="38"/>
      <c r="B131" s="39"/>
      <c r="C131" s="211" t="s">
        <v>147</v>
      </c>
      <c r="D131" s="211" t="s">
        <v>134</v>
      </c>
      <c r="E131" s="212" t="s">
        <v>699</v>
      </c>
      <c r="F131" s="213" t="s">
        <v>700</v>
      </c>
      <c r="G131" s="214" t="s">
        <v>304</v>
      </c>
      <c r="H131" s="215">
        <v>26</v>
      </c>
      <c r="I131" s="216"/>
      <c r="J131" s="217">
        <f>ROUND(I131*H131,2)</f>
        <v>0</v>
      </c>
      <c r="K131" s="218"/>
      <c r="L131" s="44"/>
      <c r="M131" s="219" t="s">
        <v>1</v>
      </c>
      <c r="N131" s="220" t="s">
        <v>42</v>
      </c>
      <c r="O131" s="91"/>
      <c r="P131" s="221">
        <f>O131*H131</f>
        <v>0</v>
      </c>
      <c r="Q131" s="221">
        <v>0</v>
      </c>
      <c r="R131" s="221">
        <f>Q131*H131</f>
        <v>0</v>
      </c>
      <c r="S131" s="221">
        <v>0</v>
      </c>
      <c r="T131" s="22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3" t="s">
        <v>138</v>
      </c>
      <c r="AT131" s="223" t="s">
        <v>134</v>
      </c>
      <c r="AU131" s="223" t="s">
        <v>85</v>
      </c>
      <c r="AY131" s="17" t="s">
        <v>133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85</v>
      </c>
      <c r="BK131" s="224">
        <f>ROUND(I131*H131,2)</f>
        <v>0</v>
      </c>
      <c r="BL131" s="17" t="s">
        <v>138</v>
      </c>
      <c r="BM131" s="223" t="s">
        <v>161</v>
      </c>
    </row>
    <row r="132" s="2" customFormat="1" ht="24.15" customHeight="1">
      <c r="A132" s="38"/>
      <c r="B132" s="39"/>
      <c r="C132" s="211" t="s">
        <v>162</v>
      </c>
      <c r="D132" s="211" t="s">
        <v>134</v>
      </c>
      <c r="E132" s="212" t="s">
        <v>701</v>
      </c>
      <c r="F132" s="213" t="s">
        <v>702</v>
      </c>
      <c r="G132" s="214" t="s">
        <v>304</v>
      </c>
      <c r="H132" s="215">
        <v>30</v>
      </c>
      <c r="I132" s="216"/>
      <c r="J132" s="217">
        <f>ROUND(I132*H132,2)</f>
        <v>0</v>
      </c>
      <c r="K132" s="218"/>
      <c r="L132" s="44"/>
      <c r="M132" s="219" t="s">
        <v>1</v>
      </c>
      <c r="N132" s="220" t="s">
        <v>42</v>
      </c>
      <c r="O132" s="91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138</v>
      </c>
      <c r="AT132" s="223" t="s">
        <v>134</v>
      </c>
      <c r="AU132" s="223" t="s">
        <v>85</v>
      </c>
      <c r="AY132" s="17" t="s">
        <v>133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85</v>
      </c>
      <c r="BK132" s="224">
        <f>ROUND(I132*H132,2)</f>
        <v>0</v>
      </c>
      <c r="BL132" s="17" t="s">
        <v>138</v>
      </c>
      <c r="BM132" s="223" t="s">
        <v>165</v>
      </c>
    </row>
    <row r="133" s="2" customFormat="1" ht="24.15" customHeight="1">
      <c r="A133" s="38"/>
      <c r="B133" s="39"/>
      <c r="C133" s="211" t="s">
        <v>152</v>
      </c>
      <c r="D133" s="211" t="s">
        <v>134</v>
      </c>
      <c r="E133" s="212" t="s">
        <v>703</v>
      </c>
      <c r="F133" s="213" t="s">
        <v>704</v>
      </c>
      <c r="G133" s="214" t="s">
        <v>304</v>
      </c>
      <c r="H133" s="215">
        <v>15</v>
      </c>
      <c r="I133" s="216"/>
      <c r="J133" s="217">
        <f>ROUND(I133*H133,2)</f>
        <v>0</v>
      </c>
      <c r="K133" s="218"/>
      <c r="L133" s="44"/>
      <c r="M133" s="219" t="s">
        <v>1</v>
      </c>
      <c r="N133" s="220" t="s">
        <v>42</v>
      </c>
      <c r="O133" s="91"/>
      <c r="P133" s="221">
        <f>O133*H133</f>
        <v>0</v>
      </c>
      <c r="Q133" s="221">
        <v>0</v>
      </c>
      <c r="R133" s="221">
        <f>Q133*H133</f>
        <v>0</v>
      </c>
      <c r="S133" s="221">
        <v>0</v>
      </c>
      <c r="T133" s="22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3" t="s">
        <v>138</v>
      </c>
      <c r="AT133" s="223" t="s">
        <v>134</v>
      </c>
      <c r="AU133" s="223" t="s">
        <v>85</v>
      </c>
      <c r="AY133" s="17" t="s">
        <v>133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85</v>
      </c>
      <c r="BK133" s="224">
        <f>ROUND(I133*H133,2)</f>
        <v>0</v>
      </c>
      <c r="BL133" s="17" t="s">
        <v>138</v>
      </c>
      <c r="BM133" s="223" t="s">
        <v>168</v>
      </c>
    </row>
    <row r="134" s="2" customFormat="1" ht="24.15" customHeight="1">
      <c r="A134" s="38"/>
      <c r="B134" s="39"/>
      <c r="C134" s="211" t="s">
        <v>169</v>
      </c>
      <c r="D134" s="211" t="s">
        <v>134</v>
      </c>
      <c r="E134" s="212" t="s">
        <v>705</v>
      </c>
      <c r="F134" s="213" t="s">
        <v>706</v>
      </c>
      <c r="G134" s="214" t="s">
        <v>304</v>
      </c>
      <c r="H134" s="215">
        <v>58</v>
      </c>
      <c r="I134" s="216"/>
      <c r="J134" s="217">
        <f>ROUND(I134*H134,2)</f>
        <v>0</v>
      </c>
      <c r="K134" s="218"/>
      <c r="L134" s="44"/>
      <c r="M134" s="219" t="s">
        <v>1</v>
      </c>
      <c r="N134" s="220" t="s">
        <v>42</v>
      </c>
      <c r="O134" s="91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3" t="s">
        <v>138</v>
      </c>
      <c r="AT134" s="223" t="s">
        <v>134</v>
      </c>
      <c r="AU134" s="223" t="s">
        <v>85</v>
      </c>
      <c r="AY134" s="17" t="s">
        <v>133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85</v>
      </c>
      <c r="BK134" s="224">
        <f>ROUND(I134*H134,2)</f>
        <v>0</v>
      </c>
      <c r="BL134" s="17" t="s">
        <v>138</v>
      </c>
      <c r="BM134" s="223" t="s">
        <v>172</v>
      </c>
    </row>
    <row r="135" s="2" customFormat="1" ht="24.15" customHeight="1">
      <c r="A135" s="38"/>
      <c r="B135" s="39"/>
      <c r="C135" s="211" t="s">
        <v>8</v>
      </c>
      <c r="D135" s="211" t="s">
        <v>134</v>
      </c>
      <c r="E135" s="212" t="s">
        <v>707</v>
      </c>
      <c r="F135" s="213" t="s">
        <v>708</v>
      </c>
      <c r="G135" s="214" t="s">
        <v>304</v>
      </c>
      <c r="H135" s="215">
        <v>7</v>
      </c>
      <c r="I135" s="216"/>
      <c r="J135" s="217">
        <f>ROUND(I135*H135,2)</f>
        <v>0</v>
      </c>
      <c r="K135" s="218"/>
      <c r="L135" s="44"/>
      <c r="M135" s="219" t="s">
        <v>1</v>
      </c>
      <c r="N135" s="220" t="s">
        <v>42</v>
      </c>
      <c r="O135" s="91"/>
      <c r="P135" s="221">
        <f>O135*H135</f>
        <v>0</v>
      </c>
      <c r="Q135" s="221">
        <v>0</v>
      </c>
      <c r="R135" s="221">
        <f>Q135*H135</f>
        <v>0</v>
      </c>
      <c r="S135" s="221">
        <v>0</v>
      </c>
      <c r="T135" s="22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3" t="s">
        <v>138</v>
      </c>
      <c r="AT135" s="223" t="s">
        <v>134</v>
      </c>
      <c r="AU135" s="223" t="s">
        <v>85</v>
      </c>
      <c r="AY135" s="17" t="s">
        <v>133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85</v>
      </c>
      <c r="BK135" s="224">
        <f>ROUND(I135*H135,2)</f>
        <v>0</v>
      </c>
      <c r="BL135" s="17" t="s">
        <v>138</v>
      </c>
      <c r="BM135" s="223" t="s">
        <v>175</v>
      </c>
    </row>
    <row r="136" s="2" customFormat="1" ht="33" customHeight="1">
      <c r="A136" s="38"/>
      <c r="B136" s="39"/>
      <c r="C136" s="211" t="s">
        <v>176</v>
      </c>
      <c r="D136" s="211" t="s">
        <v>134</v>
      </c>
      <c r="E136" s="212" t="s">
        <v>709</v>
      </c>
      <c r="F136" s="213" t="s">
        <v>710</v>
      </c>
      <c r="G136" s="214" t="s">
        <v>304</v>
      </c>
      <c r="H136" s="215">
        <v>15</v>
      </c>
      <c r="I136" s="216"/>
      <c r="J136" s="217">
        <f>ROUND(I136*H136,2)</f>
        <v>0</v>
      </c>
      <c r="K136" s="218"/>
      <c r="L136" s="44"/>
      <c r="M136" s="219" t="s">
        <v>1</v>
      </c>
      <c r="N136" s="220" t="s">
        <v>42</v>
      </c>
      <c r="O136" s="91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3" t="s">
        <v>138</v>
      </c>
      <c r="AT136" s="223" t="s">
        <v>134</v>
      </c>
      <c r="AU136" s="223" t="s">
        <v>85</v>
      </c>
      <c r="AY136" s="17" t="s">
        <v>133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85</v>
      </c>
      <c r="BK136" s="224">
        <f>ROUND(I136*H136,2)</f>
        <v>0</v>
      </c>
      <c r="BL136" s="17" t="s">
        <v>138</v>
      </c>
      <c r="BM136" s="223" t="s">
        <v>179</v>
      </c>
    </row>
    <row r="137" s="2" customFormat="1" ht="24.15" customHeight="1">
      <c r="A137" s="38"/>
      <c r="B137" s="39"/>
      <c r="C137" s="211" t="s">
        <v>158</v>
      </c>
      <c r="D137" s="211" t="s">
        <v>134</v>
      </c>
      <c r="E137" s="212" t="s">
        <v>711</v>
      </c>
      <c r="F137" s="213" t="s">
        <v>712</v>
      </c>
      <c r="G137" s="214" t="s">
        <v>304</v>
      </c>
      <c r="H137" s="215">
        <v>16</v>
      </c>
      <c r="I137" s="216"/>
      <c r="J137" s="217">
        <f>ROUND(I137*H137,2)</f>
        <v>0</v>
      </c>
      <c r="K137" s="218"/>
      <c r="L137" s="44"/>
      <c r="M137" s="219" t="s">
        <v>1</v>
      </c>
      <c r="N137" s="220" t="s">
        <v>42</v>
      </c>
      <c r="O137" s="91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3" t="s">
        <v>138</v>
      </c>
      <c r="AT137" s="223" t="s">
        <v>134</v>
      </c>
      <c r="AU137" s="223" t="s">
        <v>85</v>
      </c>
      <c r="AY137" s="17" t="s">
        <v>133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85</v>
      </c>
      <c r="BK137" s="224">
        <f>ROUND(I137*H137,2)</f>
        <v>0</v>
      </c>
      <c r="BL137" s="17" t="s">
        <v>138</v>
      </c>
      <c r="BM137" s="223" t="s">
        <v>182</v>
      </c>
    </row>
    <row r="138" s="2" customFormat="1" ht="24.15" customHeight="1">
      <c r="A138" s="38"/>
      <c r="B138" s="39"/>
      <c r="C138" s="211" t="s">
        <v>185</v>
      </c>
      <c r="D138" s="211" t="s">
        <v>134</v>
      </c>
      <c r="E138" s="212" t="s">
        <v>713</v>
      </c>
      <c r="F138" s="213" t="s">
        <v>714</v>
      </c>
      <c r="G138" s="214" t="s">
        <v>304</v>
      </c>
      <c r="H138" s="215">
        <v>9</v>
      </c>
      <c r="I138" s="216"/>
      <c r="J138" s="217">
        <f>ROUND(I138*H138,2)</f>
        <v>0</v>
      </c>
      <c r="K138" s="218"/>
      <c r="L138" s="44"/>
      <c r="M138" s="219" t="s">
        <v>1</v>
      </c>
      <c r="N138" s="220" t="s">
        <v>42</v>
      </c>
      <c r="O138" s="91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3" t="s">
        <v>138</v>
      </c>
      <c r="AT138" s="223" t="s">
        <v>134</v>
      </c>
      <c r="AU138" s="223" t="s">
        <v>85</v>
      </c>
      <c r="AY138" s="17" t="s">
        <v>133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85</v>
      </c>
      <c r="BK138" s="224">
        <f>ROUND(I138*H138,2)</f>
        <v>0</v>
      </c>
      <c r="BL138" s="17" t="s">
        <v>138</v>
      </c>
      <c r="BM138" s="223" t="s">
        <v>188</v>
      </c>
    </row>
    <row r="139" s="2" customFormat="1" ht="24.15" customHeight="1">
      <c r="A139" s="38"/>
      <c r="B139" s="39"/>
      <c r="C139" s="211" t="s">
        <v>161</v>
      </c>
      <c r="D139" s="211" t="s">
        <v>134</v>
      </c>
      <c r="E139" s="212" t="s">
        <v>715</v>
      </c>
      <c r="F139" s="213" t="s">
        <v>716</v>
      </c>
      <c r="G139" s="214" t="s">
        <v>304</v>
      </c>
      <c r="H139" s="215">
        <v>34</v>
      </c>
      <c r="I139" s="216"/>
      <c r="J139" s="217">
        <f>ROUND(I139*H139,2)</f>
        <v>0</v>
      </c>
      <c r="K139" s="218"/>
      <c r="L139" s="44"/>
      <c r="M139" s="219" t="s">
        <v>1</v>
      </c>
      <c r="N139" s="220" t="s">
        <v>42</v>
      </c>
      <c r="O139" s="91"/>
      <c r="P139" s="221">
        <f>O139*H139</f>
        <v>0</v>
      </c>
      <c r="Q139" s="221">
        <v>0</v>
      </c>
      <c r="R139" s="221">
        <f>Q139*H139</f>
        <v>0</v>
      </c>
      <c r="S139" s="221">
        <v>0</v>
      </c>
      <c r="T139" s="22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3" t="s">
        <v>138</v>
      </c>
      <c r="AT139" s="223" t="s">
        <v>134</v>
      </c>
      <c r="AU139" s="223" t="s">
        <v>85</v>
      </c>
      <c r="AY139" s="17" t="s">
        <v>133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85</v>
      </c>
      <c r="BK139" s="224">
        <f>ROUND(I139*H139,2)</f>
        <v>0</v>
      </c>
      <c r="BL139" s="17" t="s">
        <v>138</v>
      </c>
      <c r="BM139" s="223" t="s">
        <v>191</v>
      </c>
    </row>
    <row r="140" s="2" customFormat="1" ht="33" customHeight="1">
      <c r="A140" s="38"/>
      <c r="B140" s="39"/>
      <c r="C140" s="211" t="s">
        <v>192</v>
      </c>
      <c r="D140" s="211" t="s">
        <v>134</v>
      </c>
      <c r="E140" s="212" t="s">
        <v>717</v>
      </c>
      <c r="F140" s="213" t="s">
        <v>718</v>
      </c>
      <c r="G140" s="214" t="s">
        <v>304</v>
      </c>
      <c r="H140" s="215">
        <v>5</v>
      </c>
      <c r="I140" s="216"/>
      <c r="J140" s="217">
        <f>ROUND(I140*H140,2)</f>
        <v>0</v>
      </c>
      <c r="K140" s="218"/>
      <c r="L140" s="44"/>
      <c r="M140" s="219" t="s">
        <v>1</v>
      </c>
      <c r="N140" s="220" t="s">
        <v>42</v>
      </c>
      <c r="O140" s="91"/>
      <c r="P140" s="221">
        <f>O140*H140</f>
        <v>0</v>
      </c>
      <c r="Q140" s="221">
        <v>0</v>
      </c>
      <c r="R140" s="221">
        <f>Q140*H140</f>
        <v>0</v>
      </c>
      <c r="S140" s="221">
        <v>0</v>
      </c>
      <c r="T140" s="22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3" t="s">
        <v>138</v>
      </c>
      <c r="AT140" s="223" t="s">
        <v>134</v>
      </c>
      <c r="AU140" s="223" t="s">
        <v>85</v>
      </c>
      <c r="AY140" s="17" t="s">
        <v>133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85</v>
      </c>
      <c r="BK140" s="224">
        <f>ROUND(I140*H140,2)</f>
        <v>0</v>
      </c>
      <c r="BL140" s="17" t="s">
        <v>138</v>
      </c>
      <c r="BM140" s="223" t="s">
        <v>195</v>
      </c>
    </row>
    <row r="141" s="2" customFormat="1" ht="24.15" customHeight="1">
      <c r="A141" s="38"/>
      <c r="B141" s="39"/>
      <c r="C141" s="211" t="s">
        <v>165</v>
      </c>
      <c r="D141" s="211" t="s">
        <v>134</v>
      </c>
      <c r="E141" s="212" t="s">
        <v>719</v>
      </c>
      <c r="F141" s="213" t="s">
        <v>720</v>
      </c>
      <c r="G141" s="214" t="s">
        <v>304</v>
      </c>
      <c r="H141" s="215">
        <v>13</v>
      </c>
      <c r="I141" s="216"/>
      <c r="J141" s="217">
        <f>ROUND(I141*H141,2)</f>
        <v>0</v>
      </c>
      <c r="K141" s="218"/>
      <c r="L141" s="44"/>
      <c r="M141" s="219" t="s">
        <v>1</v>
      </c>
      <c r="N141" s="220" t="s">
        <v>42</v>
      </c>
      <c r="O141" s="91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138</v>
      </c>
      <c r="AT141" s="223" t="s">
        <v>134</v>
      </c>
      <c r="AU141" s="223" t="s">
        <v>85</v>
      </c>
      <c r="AY141" s="17" t="s">
        <v>133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85</v>
      </c>
      <c r="BK141" s="224">
        <f>ROUND(I141*H141,2)</f>
        <v>0</v>
      </c>
      <c r="BL141" s="17" t="s">
        <v>138</v>
      </c>
      <c r="BM141" s="223" t="s">
        <v>198</v>
      </c>
    </row>
    <row r="142" s="2" customFormat="1" ht="24.15" customHeight="1">
      <c r="A142" s="38"/>
      <c r="B142" s="39"/>
      <c r="C142" s="211" t="s">
        <v>199</v>
      </c>
      <c r="D142" s="211" t="s">
        <v>134</v>
      </c>
      <c r="E142" s="212" t="s">
        <v>721</v>
      </c>
      <c r="F142" s="213" t="s">
        <v>722</v>
      </c>
      <c r="G142" s="214" t="s">
        <v>304</v>
      </c>
      <c r="H142" s="215">
        <v>16</v>
      </c>
      <c r="I142" s="216"/>
      <c r="J142" s="217">
        <f>ROUND(I142*H142,2)</f>
        <v>0</v>
      </c>
      <c r="K142" s="218"/>
      <c r="L142" s="44"/>
      <c r="M142" s="219" t="s">
        <v>1</v>
      </c>
      <c r="N142" s="220" t="s">
        <v>42</v>
      </c>
      <c r="O142" s="91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3" t="s">
        <v>138</v>
      </c>
      <c r="AT142" s="223" t="s">
        <v>134</v>
      </c>
      <c r="AU142" s="223" t="s">
        <v>85</v>
      </c>
      <c r="AY142" s="17" t="s">
        <v>133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85</v>
      </c>
      <c r="BK142" s="224">
        <f>ROUND(I142*H142,2)</f>
        <v>0</v>
      </c>
      <c r="BL142" s="17" t="s">
        <v>138</v>
      </c>
      <c r="BM142" s="223" t="s">
        <v>202</v>
      </c>
    </row>
    <row r="143" s="2" customFormat="1" ht="24.15" customHeight="1">
      <c r="A143" s="38"/>
      <c r="B143" s="39"/>
      <c r="C143" s="211" t="s">
        <v>168</v>
      </c>
      <c r="D143" s="211" t="s">
        <v>134</v>
      </c>
      <c r="E143" s="212" t="s">
        <v>723</v>
      </c>
      <c r="F143" s="213" t="s">
        <v>724</v>
      </c>
      <c r="G143" s="214" t="s">
        <v>304</v>
      </c>
      <c r="H143" s="215">
        <v>6</v>
      </c>
      <c r="I143" s="216"/>
      <c r="J143" s="217">
        <f>ROUND(I143*H143,2)</f>
        <v>0</v>
      </c>
      <c r="K143" s="218"/>
      <c r="L143" s="44"/>
      <c r="M143" s="219" t="s">
        <v>1</v>
      </c>
      <c r="N143" s="220" t="s">
        <v>42</v>
      </c>
      <c r="O143" s="91"/>
      <c r="P143" s="221">
        <f>O143*H143</f>
        <v>0</v>
      </c>
      <c r="Q143" s="221">
        <v>0</v>
      </c>
      <c r="R143" s="221">
        <f>Q143*H143</f>
        <v>0</v>
      </c>
      <c r="S143" s="221">
        <v>0</v>
      </c>
      <c r="T143" s="22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3" t="s">
        <v>138</v>
      </c>
      <c r="AT143" s="223" t="s">
        <v>134</v>
      </c>
      <c r="AU143" s="223" t="s">
        <v>85</v>
      </c>
      <c r="AY143" s="17" t="s">
        <v>133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85</v>
      </c>
      <c r="BK143" s="224">
        <f>ROUND(I143*H143,2)</f>
        <v>0</v>
      </c>
      <c r="BL143" s="17" t="s">
        <v>138</v>
      </c>
      <c r="BM143" s="223" t="s">
        <v>205</v>
      </c>
    </row>
    <row r="144" s="11" customFormat="1" ht="25.92" customHeight="1">
      <c r="A144" s="11"/>
      <c r="B144" s="197"/>
      <c r="C144" s="198"/>
      <c r="D144" s="199" t="s">
        <v>76</v>
      </c>
      <c r="E144" s="200" t="s">
        <v>228</v>
      </c>
      <c r="F144" s="200" t="s">
        <v>725</v>
      </c>
      <c r="G144" s="198"/>
      <c r="H144" s="198"/>
      <c r="I144" s="201"/>
      <c r="J144" s="202">
        <f>BK144</f>
        <v>0</v>
      </c>
      <c r="K144" s="198"/>
      <c r="L144" s="203"/>
      <c r="M144" s="204"/>
      <c r="N144" s="205"/>
      <c r="O144" s="205"/>
      <c r="P144" s="206">
        <f>SUM(P145:P149)</f>
        <v>0</v>
      </c>
      <c r="Q144" s="205"/>
      <c r="R144" s="206">
        <f>SUM(R145:R149)</f>
        <v>0</v>
      </c>
      <c r="S144" s="205"/>
      <c r="T144" s="207">
        <f>SUM(T145:T149)</f>
        <v>0</v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R144" s="208" t="s">
        <v>85</v>
      </c>
      <c r="AT144" s="209" t="s">
        <v>76</v>
      </c>
      <c r="AU144" s="209" t="s">
        <v>77</v>
      </c>
      <c r="AY144" s="208" t="s">
        <v>133</v>
      </c>
      <c r="BK144" s="210">
        <f>SUM(BK145:BK149)</f>
        <v>0</v>
      </c>
    </row>
    <row r="145" s="2" customFormat="1" ht="24.15" customHeight="1">
      <c r="A145" s="38"/>
      <c r="B145" s="39"/>
      <c r="C145" s="211" t="s">
        <v>7</v>
      </c>
      <c r="D145" s="211" t="s">
        <v>134</v>
      </c>
      <c r="E145" s="212" t="s">
        <v>726</v>
      </c>
      <c r="F145" s="213" t="s">
        <v>727</v>
      </c>
      <c r="G145" s="214" t="s">
        <v>137</v>
      </c>
      <c r="H145" s="215">
        <v>2</v>
      </c>
      <c r="I145" s="216"/>
      <c r="J145" s="217">
        <f>ROUND(I145*H145,2)</f>
        <v>0</v>
      </c>
      <c r="K145" s="218"/>
      <c r="L145" s="44"/>
      <c r="M145" s="219" t="s">
        <v>1</v>
      </c>
      <c r="N145" s="220" t="s">
        <v>42</v>
      </c>
      <c r="O145" s="91"/>
      <c r="P145" s="221">
        <f>O145*H145</f>
        <v>0</v>
      </c>
      <c r="Q145" s="221">
        <v>0</v>
      </c>
      <c r="R145" s="221">
        <f>Q145*H145</f>
        <v>0</v>
      </c>
      <c r="S145" s="221">
        <v>0</v>
      </c>
      <c r="T145" s="22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3" t="s">
        <v>138</v>
      </c>
      <c r="AT145" s="223" t="s">
        <v>134</v>
      </c>
      <c r="AU145" s="223" t="s">
        <v>85</v>
      </c>
      <c r="AY145" s="17" t="s">
        <v>133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85</v>
      </c>
      <c r="BK145" s="224">
        <f>ROUND(I145*H145,2)</f>
        <v>0</v>
      </c>
      <c r="BL145" s="17" t="s">
        <v>138</v>
      </c>
      <c r="BM145" s="223" t="s">
        <v>208</v>
      </c>
    </row>
    <row r="146" s="2" customFormat="1" ht="16.5" customHeight="1">
      <c r="A146" s="38"/>
      <c r="B146" s="39"/>
      <c r="C146" s="211" t="s">
        <v>172</v>
      </c>
      <c r="D146" s="211" t="s">
        <v>134</v>
      </c>
      <c r="E146" s="212" t="s">
        <v>728</v>
      </c>
      <c r="F146" s="213" t="s">
        <v>729</v>
      </c>
      <c r="G146" s="214" t="s">
        <v>137</v>
      </c>
      <c r="H146" s="215">
        <v>1</v>
      </c>
      <c r="I146" s="216"/>
      <c r="J146" s="217">
        <f>ROUND(I146*H146,2)</f>
        <v>0</v>
      </c>
      <c r="K146" s="218"/>
      <c r="L146" s="44"/>
      <c r="M146" s="219" t="s">
        <v>1</v>
      </c>
      <c r="N146" s="220" t="s">
        <v>42</v>
      </c>
      <c r="O146" s="91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138</v>
      </c>
      <c r="AT146" s="223" t="s">
        <v>134</v>
      </c>
      <c r="AU146" s="223" t="s">
        <v>85</v>
      </c>
      <c r="AY146" s="17" t="s">
        <v>133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85</v>
      </c>
      <c r="BK146" s="224">
        <f>ROUND(I146*H146,2)</f>
        <v>0</v>
      </c>
      <c r="BL146" s="17" t="s">
        <v>138</v>
      </c>
      <c r="BM146" s="223" t="s">
        <v>211</v>
      </c>
    </row>
    <row r="147" s="2" customFormat="1" ht="16.5" customHeight="1">
      <c r="A147" s="38"/>
      <c r="B147" s="39"/>
      <c r="C147" s="211" t="s">
        <v>214</v>
      </c>
      <c r="D147" s="211" t="s">
        <v>134</v>
      </c>
      <c r="E147" s="212" t="s">
        <v>730</v>
      </c>
      <c r="F147" s="213" t="s">
        <v>731</v>
      </c>
      <c r="G147" s="214" t="s">
        <v>137</v>
      </c>
      <c r="H147" s="215">
        <v>2</v>
      </c>
      <c r="I147" s="216"/>
      <c r="J147" s="217">
        <f>ROUND(I147*H147,2)</f>
        <v>0</v>
      </c>
      <c r="K147" s="218"/>
      <c r="L147" s="44"/>
      <c r="M147" s="219" t="s">
        <v>1</v>
      </c>
      <c r="N147" s="220" t="s">
        <v>42</v>
      </c>
      <c r="O147" s="91"/>
      <c r="P147" s="221">
        <f>O147*H147</f>
        <v>0</v>
      </c>
      <c r="Q147" s="221">
        <v>0</v>
      </c>
      <c r="R147" s="221">
        <f>Q147*H147</f>
        <v>0</v>
      </c>
      <c r="S147" s="221">
        <v>0</v>
      </c>
      <c r="T147" s="22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3" t="s">
        <v>138</v>
      </c>
      <c r="AT147" s="223" t="s">
        <v>134</v>
      </c>
      <c r="AU147" s="223" t="s">
        <v>85</v>
      </c>
      <c r="AY147" s="17" t="s">
        <v>133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85</v>
      </c>
      <c r="BK147" s="224">
        <f>ROUND(I147*H147,2)</f>
        <v>0</v>
      </c>
      <c r="BL147" s="17" t="s">
        <v>138</v>
      </c>
      <c r="BM147" s="223" t="s">
        <v>217</v>
      </c>
    </row>
    <row r="148" s="2" customFormat="1" ht="24.15" customHeight="1">
      <c r="A148" s="38"/>
      <c r="B148" s="39"/>
      <c r="C148" s="211" t="s">
        <v>175</v>
      </c>
      <c r="D148" s="211" t="s">
        <v>134</v>
      </c>
      <c r="E148" s="212" t="s">
        <v>732</v>
      </c>
      <c r="F148" s="213" t="s">
        <v>733</v>
      </c>
      <c r="G148" s="214" t="s">
        <v>137</v>
      </c>
      <c r="H148" s="215">
        <v>1</v>
      </c>
      <c r="I148" s="216"/>
      <c r="J148" s="217">
        <f>ROUND(I148*H148,2)</f>
        <v>0</v>
      </c>
      <c r="K148" s="218"/>
      <c r="L148" s="44"/>
      <c r="M148" s="219" t="s">
        <v>1</v>
      </c>
      <c r="N148" s="220" t="s">
        <v>42</v>
      </c>
      <c r="O148" s="91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138</v>
      </c>
      <c r="AT148" s="223" t="s">
        <v>134</v>
      </c>
      <c r="AU148" s="223" t="s">
        <v>85</v>
      </c>
      <c r="AY148" s="17" t="s">
        <v>133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85</v>
      </c>
      <c r="BK148" s="224">
        <f>ROUND(I148*H148,2)</f>
        <v>0</v>
      </c>
      <c r="BL148" s="17" t="s">
        <v>138</v>
      </c>
      <c r="BM148" s="223" t="s">
        <v>220</v>
      </c>
    </row>
    <row r="149" s="2" customFormat="1" ht="21.75" customHeight="1">
      <c r="A149" s="38"/>
      <c r="B149" s="39"/>
      <c r="C149" s="211" t="s">
        <v>222</v>
      </c>
      <c r="D149" s="211" t="s">
        <v>134</v>
      </c>
      <c r="E149" s="212" t="s">
        <v>734</v>
      </c>
      <c r="F149" s="213" t="s">
        <v>735</v>
      </c>
      <c r="G149" s="214" t="s">
        <v>137</v>
      </c>
      <c r="H149" s="215">
        <v>1</v>
      </c>
      <c r="I149" s="216"/>
      <c r="J149" s="217">
        <f>ROUND(I149*H149,2)</f>
        <v>0</v>
      </c>
      <c r="K149" s="218"/>
      <c r="L149" s="44"/>
      <c r="M149" s="219" t="s">
        <v>1</v>
      </c>
      <c r="N149" s="220" t="s">
        <v>42</v>
      </c>
      <c r="O149" s="91"/>
      <c r="P149" s="221">
        <f>O149*H149</f>
        <v>0</v>
      </c>
      <c r="Q149" s="221">
        <v>0</v>
      </c>
      <c r="R149" s="221">
        <f>Q149*H149</f>
        <v>0</v>
      </c>
      <c r="S149" s="221">
        <v>0</v>
      </c>
      <c r="T149" s="22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3" t="s">
        <v>138</v>
      </c>
      <c r="AT149" s="223" t="s">
        <v>134</v>
      </c>
      <c r="AU149" s="223" t="s">
        <v>85</v>
      </c>
      <c r="AY149" s="17" t="s">
        <v>133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85</v>
      </c>
      <c r="BK149" s="224">
        <f>ROUND(I149*H149,2)</f>
        <v>0</v>
      </c>
      <c r="BL149" s="17" t="s">
        <v>138</v>
      </c>
      <c r="BM149" s="223" t="s">
        <v>223</v>
      </c>
    </row>
    <row r="150" s="11" customFormat="1" ht="25.92" customHeight="1">
      <c r="A150" s="11"/>
      <c r="B150" s="197"/>
      <c r="C150" s="198"/>
      <c r="D150" s="199" t="s">
        <v>76</v>
      </c>
      <c r="E150" s="200" t="s">
        <v>228</v>
      </c>
      <c r="F150" s="200" t="s">
        <v>725</v>
      </c>
      <c r="G150" s="198"/>
      <c r="H150" s="198"/>
      <c r="I150" s="201"/>
      <c r="J150" s="202">
        <f>BK150</f>
        <v>0</v>
      </c>
      <c r="K150" s="198"/>
      <c r="L150" s="203"/>
      <c r="M150" s="204"/>
      <c r="N150" s="205"/>
      <c r="O150" s="205"/>
      <c r="P150" s="206">
        <f>SUM(P151:P153)</f>
        <v>0</v>
      </c>
      <c r="Q150" s="205"/>
      <c r="R150" s="206">
        <f>SUM(R151:R153)</f>
        <v>0</v>
      </c>
      <c r="S150" s="205"/>
      <c r="T150" s="207">
        <f>SUM(T151:T153)</f>
        <v>0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208" t="s">
        <v>85</v>
      </c>
      <c r="AT150" s="209" t="s">
        <v>76</v>
      </c>
      <c r="AU150" s="209" t="s">
        <v>77</v>
      </c>
      <c r="AY150" s="208" t="s">
        <v>133</v>
      </c>
      <c r="BK150" s="210">
        <f>SUM(BK151:BK153)</f>
        <v>0</v>
      </c>
    </row>
    <row r="151" s="2" customFormat="1" ht="24.15" customHeight="1">
      <c r="A151" s="38"/>
      <c r="B151" s="39"/>
      <c r="C151" s="211" t="s">
        <v>179</v>
      </c>
      <c r="D151" s="211" t="s">
        <v>134</v>
      </c>
      <c r="E151" s="212" t="s">
        <v>736</v>
      </c>
      <c r="F151" s="213" t="s">
        <v>737</v>
      </c>
      <c r="G151" s="214" t="s">
        <v>137</v>
      </c>
      <c r="H151" s="215">
        <v>12</v>
      </c>
      <c r="I151" s="216"/>
      <c r="J151" s="217">
        <f>ROUND(I151*H151,2)</f>
        <v>0</v>
      </c>
      <c r="K151" s="218"/>
      <c r="L151" s="44"/>
      <c r="M151" s="219" t="s">
        <v>1</v>
      </c>
      <c r="N151" s="220" t="s">
        <v>42</v>
      </c>
      <c r="O151" s="91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3" t="s">
        <v>138</v>
      </c>
      <c r="AT151" s="223" t="s">
        <v>134</v>
      </c>
      <c r="AU151" s="223" t="s">
        <v>85</v>
      </c>
      <c r="AY151" s="17" t="s">
        <v>133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85</v>
      </c>
      <c r="BK151" s="224">
        <f>ROUND(I151*H151,2)</f>
        <v>0</v>
      </c>
      <c r="BL151" s="17" t="s">
        <v>138</v>
      </c>
      <c r="BM151" s="223" t="s">
        <v>227</v>
      </c>
    </row>
    <row r="152" s="2" customFormat="1" ht="24.15" customHeight="1">
      <c r="A152" s="38"/>
      <c r="B152" s="39"/>
      <c r="C152" s="211" t="s">
        <v>230</v>
      </c>
      <c r="D152" s="211" t="s">
        <v>134</v>
      </c>
      <c r="E152" s="212" t="s">
        <v>738</v>
      </c>
      <c r="F152" s="213" t="s">
        <v>739</v>
      </c>
      <c r="G152" s="214" t="s">
        <v>137</v>
      </c>
      <c r="H152" s="215">
        <v>8</v>
      </c>
      <c r="I152" s="216"/>
      <c r="J152" s="217">
        <f>ROUND(I152*H152,2)</f>
        <v>0</v>
      </c>
      <c r="K152" s="218"/>
      <c r="L152" s="44"/>
      <c r="M152" s="219" t="s">
        <v>1</v>
      </c>
      <c r="N152" s="220" t="s">
        <v>42</v>
      </c>
      <c r="O152" s="91"/>
      <c r="P152" s="221">
        <f>O152*H152</f>
        <v>0</v>
      </c>
      <c r="Q152" s="221">
        <v>0</v>
      </c>
      <c r="R152" s="221">
        <f>Q152*H152</f>
        <v>0</v>
      </c>
      <c r="S152" s="221">
        <v>0</v>
      </c>
      <c r="T152" s="22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3" t="s">
        <v>138</v>
      </c>
      <c r="AT152" s="223" t="s">
        <v>134</v>
      </c>
      <c r="AU152" s="223" t="s">
        <v>85</v>
      </c>
      <c r="AY152" s="17" t="s">
        <v>133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85</v>
      </c>
      <c r="BK152" s="224">
        <f>ROUND(I152*H152,2)</f>
        <v>0</v>
      </c>
      <c r="BL152" s="17" t="s">
        <v>138</v>
      </c>
      <c r="BM152" s="223" t="s">
        <v>233</v>
      </c>
    </row>
    <row r="153" s="2" customFormat="1" ht="16.5" customHeight="1">
      <c r="A153" s="38"/>
      <c r="B153" s="39"/>
      <c r="C153" s="211" t="s">
        <v>182</v>
      </c>
      <c r="D153" s="211" t="s">
        <v>134</v>
      </c>
      <c r="E153" s="212" t="s">
        <v>740</v>
      </c>
      <c r="F153" s="213" t="s">
        <v>741</v>
      </c>
      <c r="G153" s="214" t="s">
        <v>137</v>
      </c>
      <c r="H153" s="215">
        <v>1</v>
      </c>
      <c r="I153" s="216"/>
      <c r="J153" s="217">
        <f>ROUND(I153*H153,2)</f>
        <v>0</v>
      </c>
      <c r="K153" s="218"/>
      <c r="L153" s="44"/>
      <c r="M153" s="219" t="s">
        <v>1</v>
      </c>
      <c r="N153" s="220" t="s">
        <v>42</v>
      </c>
      <c r="O153" s="91"/>
      <c r="P153" s="221">
        <f>O153*H153</f>
        <v>0</v>
      </c>
      <c r="Q153" s="221">
        <v>0</v>
      </c>
      <c r="R153" s="221">
        <f>Q153*H153</f>
        <v>0</v>
      </c>
      <c r="S153" s="221">
        <v>0</v>
      </c>
      <c r="T153" s="22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3" t="s">
        <v>138</v>
      </c>
      <c r="AT153" s="223" t="s">
        <v>134</v>
      </c>
      <c r="AU153" s="223" t="s">
        <v>85</v>
      </c>
      <c r="AY153" s="17" t="s">
        <v>133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85</v>
      </c>
      <c r="BK153" s="224">
        <f>ROUND(I153*H153,2)</f>
        <v>0</v>
      </c>
      <c r="BL153" s="17" t="s">
        <v>138</v>
      </c>
      <c r="BM153" s="223" t="s">
        <v>236</v>
      </c>
    </row>
    <row r="154" s="11" customFormat="1" ht="25.92" customHeight="1">
      <c r="A154" s="11"/>
      <c r="B154" s="197"/>
      <c r="C154" s="198"/>
      <c r="D154" s="199" t="s">
        <v>76</v>
      </c>
      <c r="E154" s="200" t="s">
        <v>369</v>
      </c>
      <c r="F154" s="200" t="s">
        <v>742</v>
      </c>
      <c r="G154" s="198"/>
      <c r="H154" s="198"/>
      <c r="I154" s="201"/>
      <c r="J154" s="202">
        <f>BK154</f>
        <v>0</v>
      </c>
      <c r="K154" s="198"/>
      <c r="L154" s="203"/>
      <c r="M154" s="204"/>
      <c r="N154" s="205"/>
      <c r="O154" s="205"/>
      <c r="P154" s="206">
        <f>SUM(P155:P162)</f>
        <v>0</v>
      </c>
      <c r="Q154" s="205"/>
      <c r="R154" s="206">
        <f>SUM(R155:R162)</f>
        <v>0</v>
      </c>
      <c r="S154" s="205"/>
      <c r="T154" s="207">
        <f>SUM(T155:T162)</f>
        <v>0</v>
      </c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R154" s="208" t="s">
        <v>85</v>
      </c>
      <c r="AT154" s="209" t="s">
        <v>76</v>
      </c>
      <c r="AU154" s="209" t="s">
        <v>77</v>
      </c>
      <c r="AY154" s="208" t="s">
        <v>133</v>
      </c>
      <c r="BK154" s="210">
        <f>SUM(BK155:BK162)</f>
        <v>0</v>
      </c>
    </row>
    <row r="155" s="2" customFormat="1" ht="33" customHeight="1">
      <c r="A155" s="38"/>
      <c r="B155" s="39"/>
      <c r="C155" s="211" t="s">
        <v>237</v>
      </c>
      <c r="D155" s="211" t="s">
        <v>134</v>
      </c>
      <c r="E155" s="212" t="s">
        <v>743</v>
      </c>
      <c r="F155" s="213" t="s">
        <v>744</v>
      </c>
      <c r="G155" s="214" t="s">
        <v>151</v>
      </c>
      <c r="H155" s="215">
        <v>1</v>
      </c>
      <c r="I155" s="216"/>
      <c r="J155" s="217">
        <f>ROUND(I155*H155,2)</f>
        <v>0</v>
      </c>
      <c r="K155" s="218"/>
      <c r="L155" s="44"/>
      <c r="M155" s="219" t="s">
        <v>1</v>
      </c>
      <c r="N155" s="220" t="s">
        <v>42</v>
      </c>
      <c r="O155" s="91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138</v>
      </c>
      <c r="AT155" s="223" t="s">
        <v>134</v>
      </c>
      <c r="AU155" s="223" t="s">
        <v>85</v>
      </c>
      <c r="AY155" s="17" t="s">
        <v>133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85</v>
      </c>
      <c r="BK155" s="224">
        <f>ROUND(I155*H155,2)</f>
        <v>0</v>
      </c>
      <c r="BL155" s="17" t="s">
        <v>138</v>
      </c>
      <c r="BM155" s="223" t="s">
        <v>240</v>
      </c>
    </row>
    <row r="156" s="2" customFormat="1" ht="16.5" customHeight="1">
      <c r="A156" s="38"/>
      <c r="B156" s="39"/>
      <c r="C156" s="211" t="s">
        <v>188</v>
      </c>
      <c r="D156" s="211" t="s">
        <v>134</v>
      </c>
      <c r="E156" s="212" t="s">
        <v>745</v>
      </c>
      <c r="F156" s="213" t="s">
        <v>746</v>
      </c>
      <c r="G156" s="214" t="s">
        <v>151</v>
      </c>
      <c r="H156" s="215">
        <v>1</v>
      </c>
      <c r="I156" s="216"/>
      <c r="J156" s="217">
        <f>ROUND(I156*H156,2)</f>
        <v>0</v>
      </c>
      <c r="K156" s="218"/>
      <c r="L156" s="44"/>
      <c r="M156" s="219" t="s">
        <v>1</v>
      </c>
      <c r="N156" s="220" t="s">
        <v>42</v>
      </c>
      <c r="O156" s="91"/>
      <c r="P156" s="221">
        <f>O156*H156</f>
        <v>0</v>
      </c>
      <c r="Q156" s="221">
        <v>0</v>
      </c>
      <c r="R156" s="221">
        <f>Q156*H156</f>
        <v>0</v>
      </c>
      <c r="S156" s="221">
        <v>0</v>
      </c>
      <c r="T156" s="22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3" t="s">
        <v>138</v>
      </c>
      <c r="AT156" s="223" t="s">
        <v>134</v>
      </c>
      <c r="AU156" s="223" t="s">
        <v>85</v>
      </c>
      <c r="AY156" s="17" t="s">
        <v>133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85</v>
      </c>
      <c r="BK156" s="224">
        <f>ROUND(I156*H156,2)</f>
        <v>0</v>
      </c>
      <c r="BL156" s="17" t="s">
        <v>138</v>
      </c>
      <c r="BM156" s="223" t="s">
        <v>243</v>
      </c>
    </row>
    <row r="157" s="2" customFormat="1" ht="16.5" customHeight="1">
      <c r="A157" s="38"/>
      <c r="B157" s="39"/>
      <c r="C157" s="211" t="s">
        <v>245</v>
      </c>
      <c r="D157" s="211" t="s">
        <v>134</v>
      </c>
      <c r="E157" s="212" t="s">
        <v>747</v>
      </c>
      <c r="F157" s="213" t="s">
        <v>748</v>
      </c>
      <c r="G157" s="214" t="s">
        <v>749</v>
      </c>
      <c r="H157" s="246"/>
      <c r="I157" s="216"/>
      <c r="J157" s="217">
        <f>ROUND(I157*H157,2)</f>
        <v>0</v>
      </c>
      <c r="K157" s="218"/>
      <c r="L157" s="44"/>
      <c r="M157" s="219" t="s">
        <v>1</v>
      </c>
      <c r="N157" s="220" t="s">
        <v>42</v>
      </c>
      <c r="O157" s="91"/>
      <c r="P157" s="221">
        <f>O157*H157</f>
        <v>0</v>
      </c>
      <c r="Q157" s="221">
        <v>0</v>
      </c>
      <c r="R157" s="221">
        <f>Q157*H157</f>
        <v>0</v>
      </c>
      <c r="S157" s="221">
        <v>0</v>
      </c>
      <c r="T157" s="22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3" t="s">
        <v>138</v>
      </c>
      <c r="AT157" s="223" t="s">
        <v>134</v>
      </c>
      <c r="AU157" s="223" t="s">
        <v>85</v>
      </c>
      <c r="AY157" s="17" t="s">
        <v>133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85</v>
      </c>
      <c r="BK157" s="224">
        <f>ROUND(I157*H157,2)</f>
        <v>0</v>
      </c>
      <c r="BL157" s="17" t="s">
        <v>138</v>
      </c>
      <c r="BM157" s="223" t="s">
        <v>248</v>
      </c>
    </row>
    <row r="158" s="2" customFormat="1" ht="24.15" customHeight="1">
      <c r="A158" s="38"/>
      <c r="B158" s="39"/>
      <c r="C158" s="211" t="s">
        <v>191</v>
      </c>
      <c r="D158" s="211" t="s">
        <v>134</v>
      </c>
      <c r="E158" s="212" t="s">
        <v>750</v>
      </c>
      <c r="F158" s="213" t="s">
        <v>751</v>
      </c>
      <c r="G158" s="214" t="s">
        <v>151</v>
      </c>
      <c r="H158" s="215">
        <v>1</v>
      </c>
      <c r="I158" s="216"/>
      <c r="J158" s="217">
        <f>ROUND(I158*H158,2)</f>
        <v>0</v>
      </c>
      <c r="K158" s="218"/>
      <c r="L158" s="44"/>
      <c r="M158" s="219" t="s">
        <v>1</v>
      </c>
      <c r="N158" s="220" t="s">
        <v>42</v>
      </c>
      <c r="O158" s="91"/>
      <c r="P158" s="221">
        <f>O158*H158</f>
        <v>0</v>
      </c>
      <c r="Q158" s="221">
        <v>0</v>
      </c>
      <c r="R158" s="221">
        <f>Q158*H158</f>
        <v>0</v>
      </c>
      <c r="S158" s="221">
        <v>0</v>
      </c>
      <c r="T158" s="222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3" t="s">
        <v>138</v>
      </c>
      <c r="AT158" s="223" t="s">
        <v>134</v>
      </c>
      <c r="AU158" s="223" t="s">
        <v>85</v>
      </c>
      <c r="AY158" s="17" t="s">
        <v>133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85</v>
      </c>
      <c r="BK158" s="224">
        <f>ROUND(I158*H158,2)</f>
        <v>0</v>
      </c>
      <c r="BL158" s="17" t="s">
        <v>138</v>
      </c>
      <c r="BM158" s="223" t="s">
        <v>252</v>
      </c>
    </row>
    <row r="159" s="2" customFormat="1" ht="16.5" customHeight="1">
      <c r="A159" s="38"/>
      <c r="B159" s="39"/>
      <c r="C159" s="211" t="s">
        <v>253</v>
      </c>
      <c r="D159" s="211" t="s">
        <v>134</v>
      </c>
      <c r="E159" s="212" t="s">
        <v>752</v>
      </c>
      <c r="F159" s="213" t="s">
        <v>753</v>
      </c>
      <c r="G159" s="214" t="s">
        <v>151</v>
      </c>
      <c r="H159" s="215">
        <v>1</v>
      </c>
      <c r="I159" s="216"/>
      <c r="J159" s="217">
        <f>ROUND(I159*H159,2)</f>
        <v>0</v>
      </c>
      <c r="K159" s="218"/>
      <c r="L159" s="44"/>
      <c r="M159" s="219" t="s">
        <v>1</v>
      </c>
      <c r="N159" s="220" t="s">
        <v>42</v>
      </c>
      <c r="O159" s="91"/>
      <c r="P159" s="221">
        <f>O159*H159</f>
        <v>0</v>
      </c>
      <c r="Q159" s="221">
        <v>0</v>
      </c>
      <c r="R159" s="221">
        <f>Q159*H159</f>
        <v>0</v>
      </c>
      <c r="S159" s="221">
        <v>0</v>
      </c>
      <c r="T159" s="222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3" t="s">
        <v>138</v>
      </c>
      <c r="AT159" s="223" t="s">
        <v>134</v>
      </c>
      <c r="AU159" s="223" t="s">
        <v>85</v>
      </c>
      <c r="AY159" s="17" t="s">
        <v>133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7" t="s">
        <v>85</v>
      </c>
      <c r="BK159" s="224">
        <f>ROUND(I159*H159,2)</f>
        <v>0</v>
      </c>
      <c r="BL159" s="17" t="s">
        <v>138</v>
      </c>
      <c r="BM159" s="223" t="s">
        <v>256</v>
      </c>
    </row>
    <row r="160" s="2" customFormat="1" ht="16.5" customHeight="1">
      <c r="A160" s="38"/>
      <c r="B160" s="39"/>
      <c r="C160" s="211" t="s">
        <v>195</v>
      </c>
      <c r="D160" s="211" t="s">
        <v>134</v>
      </c>
      <c r="E160" s="212" t="s">
        <v>754</v>
      </c>
      <c r="F160" s="213" t="s">
        <v>755</v>
      </c>
      <c r="G160" s="214" t="s">
        <v>151</v>
      </c>
      <c r="H160" s="215">
        <v>1</v>
      </c>
      <c r="I160" s="216"/>
      <c r="J160" s="217">
        <f>ROUND(I160*H160,2)</f>
        <v>0</v>
      </c>
      <c r="K160" s="218"/>
      <c r="L160" s="44"/>
      <c r="M160" s="219" t="s">
        <v>1</v>
      </c>
      <c r="N160" s="220" t="s">
        <v>42</v>
      </c>
      <c r="O160" s="91"/>
      <c r="P160" s="221">
        <f>O160*H160</f>
        <v>0</v>
      </c>
      <c r="Q160" s="221">
        <v>0</v>
      </c>
      <c r="R160" s="221">
        <f>Q160*H160</f>
        <v>0</v>
      </c>
      <c r="S160" s="221">
        <v>0</v>
      </c>
      <c r="T160" s="22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3" t="s">
        <v>138</v>
      </c>
      <c r="AT160" s="223" t="s">
        <v>134</v>
      </c>
      <c r="AU160" s="223" t="s">
        <v>85</v>
      </c>
      <c r="AY160" s="17" t="s">
        <v>133</v>
      </c>
      <c r="BE160" s="224">
        <f>IF(N160="základní",J160,0)</f>
        <v>0</v>
      </c>
      <c r="BF160" s="224">
        <f>IF(N160="snížená",J160,0)</f>
        <v>0</v>
      </c>
      <c r="BG160" s="224">
        <f>IF(N160="zákl. přenesená",J160,0)</f>
        <v>0</v>
      </c>
      <c r="BH160" s="224">
        <f>IF(N160="sníž. přenesená",J160,0)</f>
        <v>0</v>
      </c>
      <c r="BI160" s="224">
        <f>IF(N160="nulová",J160,0)</f>
        <v>0</v>
      </c>
      <c r="BJ160" s="17" t="s">
        <v>85</v>
      </c>
      <c r="BK160" s="224">
        <f>ROUND(I160*H160,2)</f>
        <v>0</v>
      </c>
      <c r="BL160" s="17" t="s">
        <v>138</v>
      </c>
      <c r="BM160" s="223" t="s">
        <v>259</v>
      </c>
    </row>
    <row r="161" s="2" customFormat="1" ht="16.5" customHeight="1">
      <c r="A161" s="38"/>
      <c r="B161" s="39"/>
      <c r="C161" s="211" t="s">
        <v>260</v>
      </c>
      <c r="D161" s="211" t="s">
        <v>134</v>
      </c>
      <c r="E161" s="212" t="s">
        <v>756</v>
      </c>
      <c r="F161" s="213" t="s">
        <v>757</v>
      </c>
      <c r="G161" s="214" t="s">
        <v>151</v>
      </c>
      <c r="H161" s="215">
        <v>1</v>
      </c>
      <c r="I161" s="216"/>
      <c r="J161" s="217">
        <f>ROUND(I161*H161,2)</f>
        <v>0</v>
      </c>
      <c r="K161" s="218"/>
      <c r="L161" s="44"/>
      <c r="M161" s="219" t="s">
        <v>1</v>
      </c>
      <c r="N161" s="220" t="s">
        <v>42</v>
      </c>
      <c r="O161" s="91"/>
      <c r="P161" s="221">
        <f>O161*H161</f>
        <v>0</v>
      </c>
      <c r="Q161" s="221">
        <v>0</v>
      </c>
      <c r="R161" s="221">
        <f>Q161*H161</f>
        <v>0</v>
      </c>
      <c r="S161" s="221">
        <v>0</v>
      </c>
      <c r="T161" s="22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3" t="s">
        <v>138</v>
      </c>
      <c r="AT161" s="223" t="s">
        <v>134</v>
      </c>
      <c r="AU161" s="223" t="s">
        <v>85</v>
      </c>
      <c r="AY161" s="17" t="s">
        <v>133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85</v>
      </c>
      <c r="BK161" s="224">
        <f>ROUND(I161*H161,2)</f>
        <v>0</v>
      </c>
      <c r="BL161" s="17" t="s">
        <v>138</v>
      </c>
      <c r="BM161" s="223" t="s">
        <v>263</v>
      </c>
    </row>
    <row r="162" s="2" customFormat="1" ht="24.15" customHeight="1">
      <c r="A162" s="38"/>
      <c r="B162" s="39"/>
      <c r="C162" s="211" t="s">
        <v>198</v>
      </c>
      <c r="D162" s="211" t="s">
        <v>134</v>
      </c>
      <c r="E162" s="212" t="s">
        <v>758</v>
      </c>
      <c r="F162" s="213" t="s">
        <v>759</v>
      </c>
      <c r="G162" s="214" t="s">
        <v>151</v>
      </c>
      <c r="H162" s="215">
        <v>1</v>
      </c>
      <c r="I162" s="216"/>
      <c r="J162" s="217">
        <f>ROUND(I162*H162,2)</f>
        <v>0</v>
      </c>
      <c r="K162" s="218"/>
      <c r="L162" s="44"/>
      <c r="M162" s="241" t="s">
        <v>1</v>
      </c>
      <c r="N162" s="242" t="s">
        <v>42</v>
      </c>
      <c r="O162" s="243"/>
      <c r="P162" s="244">
        <f>O162*H162</f>
        <v>0</v>
      </c>
      <c r="Q162" s="244">
        <v>0</v>
      </c>
      <c r="R162" s="244">
        <f>Q162*H162</f>
        <v>0</v>
      </c>
      <c r="S162" s="244">
        <v>0</v>
      </c>
      <c r="T162" s="245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3" t="s">
        <v>138</v>
      </c>
      <c r="AT162" s="223" t="s">
        <v>134</v>
      </c>
      <c r="AU162" s="223" t="s">
        <v>85</v>
      </c>
      <c r="AY162" s="17" t="s">
        <v>133</v>
      </c>
      <c r="BE162" s="224">
        <f>IF(N162="základní",J162,0)</f>
        <v>0</v>
      </c>
      <c r="BF162" s="224">
        <f>IF(N162="snížená",J162,0)</f>
        <v>0</v>
      </c>
      <c r="BG162" s="224">
        <f>IF(N162="zákl. přenesená",J162,0)</f>
        <v>0</v>
      </c>
      <c r="BH162" s="224">
        <f>IF(N162="sníž. přenesená",J162,0)</f>
        <v>0</v>
      </c>
      <c r="BI162" s="224">
        <f>IF(N162="nulová",J162,0)</f>
        <v>0</v>
      </c>
      <c r="BJ162" s="17" t="s">
        <v>85</v>
      </c>
      <c r="BK162" s="224">
        <f>ROUND(I162*H162,2)</f>
        <v>0</v>
      </c>
      <c r="BL162" s="17" t="s">
        <v>138</v>
      </c>
      <c r="BM162" s="223" t="s">
        <v>266</v>
      </c>
    </row>
    <row r="163" s="2" customFormat="1" ht="6.96" customHeight="1">
      <c r="A163" s="38"/>
      <c r="B163" s="66"/>
      <c r="C163" s="67"/>
      <c r="D163" s="67"/>
      <c r="E163" s="67"/>
      <c r="F163" s="67"/>
      <c r="G163" s="67"/>
      <c r="H163" s="67"/>
      <c r="I163" s="67"/>
      <c r="J163" s="67"/>
      <c r="K163" s="67"/>
      <c r="L163" s="44"/>
      <c r="M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</row>
  </sheetData>
  <sheetProtection sheet="1" autoFilter="0" formatColumns="0" formatRows="0" objects="1" scenarios="1" spinCount="100000" saltValue="pTkIIYYilqkkr+cY1BGi7QOCRxFNT6DSBXsEiiYjecgiO68PRaQur+2qEldEna/SLDRI/ZjD113nvCONUW6G/Q==" hashValue="HypKEkK5UCE59G/6X5+V2v3021PHlji/2bpkX9WPP3EdVGw1PU39r0T2D/VFC5CcCxIeah5iwwOz9j+vzZWSQw==" algorithmName="SHA-512" password="CC35"/>
  <autoFilter ref="C120:K162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87</v>
      </c>
    </row>
    <row r="4" s="1" customFormat="1" ht="24.96" customHeight="1">
      <c r="B4" s="20"/>
      <c r="D4" s="138" t="s">
        <v>100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MŠ Křesťanská - rekonstrukce kuchyně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760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33</v>
      </c>
      <c r="G12" s="38"/>
      <c r="H12" s="38"/>
      <c r="I12" s="140" t="s">
        <v>22</v>
      </c>
      <c r="J12" s="144" t="str">
        <f>'Rekapitulace stavby'!AN8</f>
        <v>24. 3. 2025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>00255513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>město Horažďovice</v>
      </c>
      <c r="F15" s="38"/>
      <c r="G15" s="38"/>
      <c r="H15" s="38"/>
      <c r="I15" s="140" t="s">
        <v>28</v>
      </c>
      <c r="J15" s="143" t="str">
        <f>IF('Rekapitulace stavby'!AN11="","",'Rekapitulace stavby'!AN11)</f>
        <v>CZ00255513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28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35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37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39</v>
      </c>
      <c r="G32" s="38"/>
      <c r="H32" s="38"/>
      <c r="I32" s="152" t="s">
        <v>38</v>
      </c>
      <c r="J32" s="15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41</v>
      </c>
      <c r="E33" s="140" t="s">
        <v>42</v>
      </c>
      <c r="F33" s="154">
        <f>ROUND((SUM(BE119:BE157)),  2)</f>
        <v>0</v>
      </c>
      <c r="G33" s="38"/>
      <c r="H33" s="38"/>
      <c r="I33" s="155">
        <v>0.20999999999999999</v>
      </c>
      <c r="J33" s="154">
        <f>ROUND(((SUM(BE119:BE157))*I33),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43</v>
      </c>
      <c r="F34" s="154">
        <f>ROUND((SUM(BF119:BF157)),  2)</f>
        <v>0</v>
      </c>
      <c r="G34" s="38"/>
      <c r="H34" s="38"/>
      <c r="I34" s="155">
        <v>0.12</v>
      </c>
      <c r="J34" s="154">
        <f>ROUND(((SUM(BF119:BF157))*I34),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44</v>
      </c>
      <c r="F35" s="154">
        <f>ROUND((SUM(BG119:BG157)),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45</v>
      </c>
      <c r="F36" s="154">
        <f>ROUND((SUM(BH119:BH157)),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46</v>
      </c>
      <c r="F37" s="154">
        <f>ROUND((SUM(BI119:BI157)),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47</v>
      </c>
      <c r="E39" s="158"/>
      <c r="F39" s="158"/>
      <c r="G39" s="159" t="s">
        <v>48</v>
      </c>
      <c r="H39" s="160" t="s">
        <v>49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50</v>
      </c>
      <c r="E50" s="164"/>
      <c r="F50" s="164"/>
      <c r="G50" s="163" t="s">
        <v>51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52</v>
      </c>
      <c r="E61" s="166"/>
      <c r="F61" s="167" t="s">
        <v>53</v>
      </c>
      <c r="G61" s="165" t="s">
        <v>52</v>
      </c>
      <c r="H61" s="166"/>
      <c r="I61" s="166"/>
      <c r="J61" s="168" t="s">
        <v>53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54</v>
      </c>
      <c r="E65" s="169"/>
      <c r="F65" s="169"/>
      <c r="G65" s="163" t="s">
        <v>55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52</v>
      </c>
      <c r="E76" s="166"/>
      <c r="F76" s="167" t="s">
        <v>53</v>
      </c>
      <c r="G76" s="165" t="s">
        <v>52</v>
      </c>
      <c r="H76" s="166"/>
      <c r="I76" s="166"/>
      <c r="J76" s="168" t="s">
        <v>53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103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74" t="str">
        <f>E7</f>
        <v>MŠ Křesťanská - rekonstrukce kuchyně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101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03 - Kanalizace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24. 3. 2025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Horažďovice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35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5" t="s">
        <v>104</v>
      </c>
      <c r="D94" s="176"/>
      <c r="E94" s="176"/>
      <c r="F94" s="176"/>
      <c r="G94" s="176"/>
      <c r="H94" s="176"/>
      <c r="I94" s="176"/>
      <c r="J94" s="177" t="s">
        <v>105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78" t="s">
        <v>106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107</v>
      </c>
    </row>
    <row r="97" hidden="1" s="9" customFormat="1" ht="24.96" customHeight="1">
      <c r="A97" s="9"/>
      <c r="B97" s="179"/>
      <c r="C97" s="180"/>
      <c r="D97" s="181" t="s">
        <v>761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9" customFormat="1" ht="24.96" customHeight="1">
      <c r="A98" s="9"/>
      <c r="B98" s="179"/>
      <c r="C98" s="180"/>
      <c r="D98" s="181" t="s">
        <v>762</v>
      </c>
      <c r="E98" s="182"/>
      <c r="F98" s="182"/>
      <c r="G98" s="182"/>
      <c r="H98" s="182"/>
      <c r="I98" s="182"/>
      <c r="J98" s="183">
        <f>J142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hidden="1" s="9" customFormat="1" ht="24.96" customHeight="1">
      <c r="A99" s="9"/>
      <c r="B99" s="179"/>
      <c r="C99" s="180"/>
      <c r="D99" s="181" t="s">
        <v>763</v>
      </c>
      <c r="E99" s="182"/>
      <c r="F99" s="182"/>
      <c r="G99" s="182"/>
      <c r="H99" s="182"/>
      <c r="I99" s="182"/>
      <c r="J99" s="183">
        <f>J151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hidden="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hidden="1"/>
    <row r="103" hidden="1"/>
    <row r="104" hidden="1"/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118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74" t="str">
        <f>E7</f>
        <v>MŠ Křesťanská - rekonstrukce kuchyně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101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03 - Kanalizace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 xml:space="preserve"> </v>
      </c>
      <c r="G113" s="40"/>
      <c r="H113" s="40"/>
      <c r="I113" s="32" t="s">
        <v>22</v>
      </c>
      <c r="J113" s="79" t="str">
        <f>IF(J12="","",J12)</f>
        <v>24. 3. 2025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>město Horažďovice</v>
      </c>
      <c r="G115" s="40"/>
      <c r="H115" s="40"/>
      <c r="I115" s="32" t="s">
        <v>32</v>
      </c>
      <c r="J115" s="36" t="str">
        <f>E21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30</v>
      </c>
      <c r="D116" s="40"/>
      <c r="E116" s="40"/>
      <c r="F116" s="27" t="str">
        <f>IF(E18="","",E18)</f>
        <v>Vyplň údaj</v>
      </c>
      <c r="G116" s="40"/>
      <c r="H116" s="40"/>
      <c r="I116" s="32" t="s">
        <v>35</v>
      </c>
      <c r="J116" s="36" t="str">
        <f>E24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0" customFormat="1" ht="29.28" customHeight="1">
      <c r="A118" s="185"/>
      <c r="B118" s="186"/>
      <c r="C118" s="187" t="s">
        <v>119</v>
      </c>
      <c r="D118" s="188" t="s">
        <v>62</v>
      </c>
      <c r="E118" s="188" t="s">
        <v>58</v>
      </c>
      <c r="F118" s="188" t="s">
        <v>59</v>
      </c>
      <c r="G118" s="188" t="s">
        <v>120</v>
      </c>
      <c r="H118" s="188" t="s">
        <v>121</v>
      </c>
      <c r="I118" s="188" t="s">
        <v>122</v>
      </c>
      <c r="J118" s="189" t="s">
        <v>105</v>
      </c>
      <c r="K118" s="190" t="s">
        <v>123</v>
      </c>
      <c r="L118" s="191"/>
      <c r="M118" s="100" t="s">
        <v>1</v>
      </c>
      <c r="N118" s="101" t="s">
        <v>41</v>
      </c>
      <c r="O118" s="101" t="s">
        <v>124</v>
      </c>
      <c r="P118" s="101" t="s">
        <v>125</v>
      </c>
      <c r="Q118" s="101" t="s">
        <v>126</v>
      </c>
      <c r="R118" s="101" t="s">
        <v>127</v>
      </c>
      <c r="S118" s="101" t="s">
        <v>128</v>
      </c>
      <c r="T118" s="102" t="s">
        <v>129</v>
      </c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</row>
    <row r="119" s="2" customFormat="1" ht="22.8" customHeight="1">
      <c r="A119" s="38"/>
      <c r="B119" s="39"/>
      <c r="C119" s="107" t="s">
        <v>130</v>
      </c>
      <c r="D119" s="40"/>
      <c r="E119" s="40"/>
      <c r="F119" s="40"/>
      <c r="G119" s="40"/>
      <c r="H119" s="40"/>
      <c r="I119" s="40"/>
      <c r="J119" s="192">
        <f>BK119</f>
        <v>0</v>
      </c>
      <c r="K119" s="40"/>
      <c r="L119" s="44"/>
      <c r="M119" s="103"/>
      <c r="N119" s="193"/>
      <c r="O119" s="104"/>
      <c r="P119" s="194">
        <f>P120+P142+P151</f>
        <v>0</v>
      </c>
      <c r="Q119" s="104"/>
      <c r="R119" s="194">
        <f>R120+R142+R151</f>
        <v>0</v>
      </c>
      <c r="S119" s="104"/>
      <c r="T119" s="195">
        <f>T120+T142+T151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76</v>
      </c>
      <c r="AU119" s="17" t="s">
        <v>107</v>
      </c>
      <c r="BK119" s="196">
        <f>BK120+BK142+BK151</f>
        <v>0</v>
      </c>
    </row>
    <row r="120" s="11" customFormat="1" ht="25.92" customHeight="1">
      <c r="A120" s="11"/>
      <c r="B120" s="197"/>
      <c r="C120" s="198"/>
      <c r="D120" s="199" t="s">
        <v>76</v>
      </c>
      <c r="E120" s="200" t="s">
        <v>131</v>
      </c>
      <c r="F120" s="200" t="s">
        <v>764</v>
      </c>
      <c r="G120" s="198"/>
      <c r="H120" s="198"/>
      <c r="I120" s="201"/>
      <c r="J120" s="202">
        <f>BK120</f>
        <v>0</v>
      </c>
      <c r="K120" s="198"/>
      <c r="L120" s="203"/>
      <c r="M120" s="204"/>
      <c r="N120" s="205"/>
      <c r="O120" s="205"/>
      <c r="P120" s="206">
        <f>SUM(P121:P141)</f>
        <v>0</v>
      </c>
      <c r="Q120" s="205"/>
      <c r="R120" s="206">
        <f>SUM(R121:R141)</f>
        <v>0</v>
      </c>
      <c r="S120" s="205"/>
      <c r="T120" s="207">
        <f>SUM(T121:T141)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208" t="s">
        <v>85</v>
      </c>
      <c r="AT120" s="209" t="s">
        <v>76</v>
      </c>
      <c r="AU120" s="209" t="s">
        <v>77</v>
      </c>
      <c r="AY120" s="208" t="s">
        <v>133</v>
      </c>
      <c r="BK120" s="210">
        <f>SUM(BK121:BK141)</f>
        <v>0</v>
      </c>
    </row>
    <row r="121" s="2" customFormat="1" ht="16.5" customHeight="1">
      <c r="A121" s="38"/>
      <c r="B121" s="39"/>
      <c r="C121" s="211" t="s">
        <v>85</v>
      </c>
      <c r="D121" s="211" t="s">
        <v>134</v>
      </c>
      <c r="E121" s="212" t="s">
        <v>765</v>
      </c>
      <c r="F121" s="213" t="s">
        <v>766</v>
      </c>
      <c r="G121" s="214" t="s">
        <v>304</v>
      </c>
      <c r="H121" s="215">
        <v>6</v>
      </c>
      <c r="I121" s="216"/>
      <c r="J121" s="217">
        <f>ROUND(I121*H121,2)</f>
        <v>0</v>
      </c>
      <c r="K121" s="218"/>
      <c r="L121" s="44"/>
      <c r="M121" s="219" t="s">
        <v>1</v>
      </c>
      <c r="N121" s="220" t="s">
        <v>42</v>
      </c>
      <c r="O121" s="91"/>
      <c r="P121" s="221">
        <f>O121*H121</f>
        <v>0</v>
      </c>
      <c r="Q121" s="221">
        <v>0</v>
      </c>
      <c r="R121" s="221">
        <f>Q121*H121</f>
        <v>0</v>
      </c>
      <c r="S121" s="221">
        <v>0</v>
      </c>
      <c r="T121" s="22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3" t="s">
        <v>138</v>
      </c>
      <c r="AT121" s="223" t="s">
        <v>134</v>
      </c>
      <c r="AU121" s="223" t="s">
        <v>85</v>
      </c>
      <c r="AY121" s="17" t="s">
        <v>133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85</v>
      </c>
      <c r="BK121" s="224">
        <f>ROUND(I121*H121,2)</f>
        <v>0</v>
      </c>
      <c r="BL121" s="17" t="s">
        <v>138</v>
      </c>
      <c r="BM121" s="223" t="s">
        <v>87</v>
      </c>
    </row>
    <row r="122" s="2" customFormat="1" ht="16.5" customHeight="1">
      <c r="A122" s="38"/>
      <c r="B122" s="39"/>
      <c r="C122" s="211" t="s">
        <v>87</v>
      </c>
      <c r="D122" s="211" t="s">
        <v>134</v>
      </c>
      <c r="E122" s="212" t="s">
        <v>767</v>
      </c>
      <c r="F122" s="213" t="s">
        <v>768</v>
      </c>
      <c r="G122" s="214" t="s">
        <v>304</v>
      </c>
      <c r="H122" s="215">
        <v>23</v>
      </c>
      <c r="I122" s="216"/>
      <c r="J122" s="217">
        <f>ROUND(I122*H122,2)</f>
        <v>0</v>
      </c>
      <c r="K122" s="218"/>
      <c r="L122" s="44"/>
      <c r="M122" s="219" t="s">
        <v>1</v>
      </c>
      <c r="N122" s="220" t="s">
        <v>42</v>
      </c>
      <c r="O122" s="91"/>
      <c r="P122" s="221">
        <f>O122*H122</f>
        <v>0</v>
      </c>
      <c r="Q122" s="221">
        <v>0</v>
      </c>
      <c r="R122" s="221">
        <f>Q122*H122</f>
        <v>0</v>
      </c>
      <c r="S122" s="221">
        <v>0</v>
      </c>
      <c r="T122" s="22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3" t="s">
        <v>138</v>
      </c>
      <c r="AT122" s="223" t="s">
        <v>134</v>
      </c>
      <c r="AU122" s="223" t="s">
        <v>85</v>
      </c>
      <c r="AY122" s="17" t="s">
        <v>133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85</v>
      </c>
      <c r="BK122" s="224">
        <f>ROUND(I122*H122,2)</f>
        <v>0</v>
      </c>
      <c r="BL122" s="17" t="s">
        <v>138</v>
      </c>
      <c r="BM122" s="223" t="s">
        <v>138</v>
      </c>
    </row>
    <row r="123" s="2" customFormat="1" ht="16.5" customHeight="1">
      <c r="A123" s="38"/>
      <c r="B123" s="39"/>
      <c r="C123" s="211" t="s">
        <v>141</v>
      </c>
      <c r="D123" s="211" t="s">
        <v>134</v>
      </c>
      <c r="E123" s="212" t="s">
        <v>769</v>
      </c>
      <c r="F123" s="213" t="s">
        <v>770</v>
      </c>
      <c r="G123" s="214" t="s">
        <v>304</v>
      </c>
      <c r="H123" s="215">
        <v>10</v>
      </c>
      <c r="I123" s="216"/>
      <c r="J123" s="217">
        <f>ROUND(I123*H123,2)</f>
        <v>0</v>
      </c>
      <c r="K123" s="218"/>
      <c r="L123" s="44"/>
      <c r="M123" s="219" t="s">
        <v>1</v>
      </c>
      <c r="N123" s="220" t="s">
        <v>42</v>
      </c>
      <c r="O123" s="91"/>
      <c r="P123" s="221">
        <f>O123*H123</f>
        <v>0</v>
      </c>
      <c r="Q123" s="221">
        <v>0</v>
      </c>
      <c r="R123" s="221">
        <f>Q123*H123</f>
        <v>0</v>
      </c>
      <c r="S123" s="221">
        <v>0</v>
      </c>
      <c r="T123" s="22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3" t="s">
        <v>138</v>
      </c>
      <c r="AT123" s="223" t="s">
        <v>134</v>
      </c>
      <c r="AU123" s="223" t="s">
        <v>85</v>
      </c>
      <c r="AY123" s="17" t="s">
        <v>133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85</v>
      </c>
      <c r="BK123" s="224">
        <f>ROUND(I123*H123,2)</f>
        <v>0</v>
      </c>
      <c r="BL123" s="17" t="s">
        <v>138</v>
      </c>
      <c r="BM123" s="223" t="s">
        <v>144</v>
      </c>
    </row>
    <row r="124" s="2" customFormat="1" ht="16.5" customHeight="1">
      <c r="A124" s="38"/>
      <c r="B124" s="39"/>
      <c r="C124" s="211" t="s">
        <v>138</v>
      </c>
      <c r="D124" s="211" t="s">
        <v>134</v>
      </c>
      <c r="E124" s="212" t="s">
        <v>771</v>
      </c>
      <c r="F124" s="213" t="s">
        <v>772</v>
      </c>
      <c r="G124" s="214" t="s">
        <v>304</v>
      </c>
      <c r="H124" s="215">
        <v>80</v>
      </c>
      <c r="I124" s="216"/>
      <c r="J124" s="217">
        <f>ROUND(I124*H124,2)</f>
        <v>0</v>
      </c>
      <c r="K124" s="218"/>
      <c r="L124" s="44"/>
      <c r="M124" s="219" t="s">
        <v>1</v>
      </c>
      <c r="N124" s="220" t="s">
        <v>42</v>
      </c>
      <c r="O124" s="91"/>
      <c r="P124" s="221">
        <f>O124*H124</f>
        <v>0</v>
      </c>
      <c r="Q124" s="221">
        <v>0</v>
      </c>
      <c r="R124" s="221">
        <f>Q124*H124</f>
        <v>0</v>
      </c>
      <c r="S124" s="221">
        <v>0</v>
      </c>
      <c r="T124" s="22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3" t="s">
        <v>138</v>
      </c>
      <c r="AT124" s="223" t="s">
        <v>134</v>
      </c>
      <c r="AU124" s="223" t="s">
        <v>85</v>
      </c>
      <c r="AY124" s="17" t="s">
        <v>133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85</v>
      </c>
      <c r="BK124" s="224">
        <f>ROUND(I124*H124,2)</f>
        <v>0</v>
      </c>
      <c r="BL124" s="17" t="s">
        <v>138</v>
      </c>
      <c r="BM124" s="223" t="s">
        <v>147</v>
      </c>
    </row>
    <row r="125" s="2" customFormat="1" ht="16.5" customHeight="1">
      <c r="A125" s="38"/>
      <c r="B125" s="39"/>
      <c r="C125" s="211" t="s">
        <v>148</v>
      </c>
      <c r="D125" s="211" t="s">
        <v>134</v>
      </c>
      <c r="E125" s="212" t="s">
        <v>773</v>
      </c>
      <c r="F125" s="213" t="s">
        <v>774</v>
      </c>
      <c r="G125" s="214" t="s">
        <v>304</v>
      </c>
      <c r="H125" s="215">
        <v>68</v>
      </c>
      <c r="I125" s="216"/>
      <c r="J125" s="217">
        <f>ROUND(I125*H125,2)</f>
        <v>0</v>
      </c>
      <c r="K125" s="218"/>
      <c r="L125" s="44"/>
      <c r="M125" s="219" t="s">
        <v>1</v>
      </c>
      <c r="N125" s="220" t="s">
        <v>42</v>
      </c>
      <c r="O125" s="91"/>
      <c r="P125" s="221">
        <f>O125*H125</f>
        <v>0</v>
      </c>
      <c r="Q125" s="221">
        <v>0</v>
      </c>
      <c r="R125" s="221">
        <f>Q125*H125</f>
        <v>0</v>
      </c>
      <c r="S125" s="221">
        <v>0</v>
      </c>
      <c r="T125" s="22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3" t="s">
        <v>138</v>
      </c>
      <c r="AT125" s="223" t="s">
        <v>134</v>
      </c>
      <c r="AU125" s="223" t="s">
        <v>85</v>
      </c>
      <c r="AY125" s="17" t="s">
        <v>133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85</v>
      </c>
      <c r="BK125" s="224">
        <f>ROUND(I125*H125,2)</f>
        <v>0</v>
      </c>
      <c r="BL125" s="17" t="s">
        <v>138</v>
      </c>
      <c r="BM125" s="223" t="s">
        <v>152</v>
      </c>
    </row>
    <row r="126" s="2" customFormat="1" ht="16.5" customHeight="1">
      <c r="A126" s="38"/>
      <c r="B126" s="39"/>
      <c r="C126" s="211" t="s">
        <v>144</v>
      </c>
      <c r="D126" s="211" t="s">
        <v>134</v>
      </c>
      <c r="E126" s="212" t="s">
        <v>775</v>
      </c>
      <c r="F126" s="213" t="s">
        <v>776</v>
      </c>
      <c r="G126" s="214" t="s">
        <v>304</v>
      </c>
      <c r="H126" s="215">
        <v>35</v>
      </c>
      <c r="I126" s="216"/>
      <c r="J126" s="217">
        <f>ROUND(I126*H126,2)</f>
        <v>0</v>
      </c>
      <c r="K126" s="218"/>
      <c r="L126" s="44"/>
      <c r="M126" s="219" t="s">
        <v>1</v>
      </c>
      <c r="N126" s="220" t="s">
        <v>42</v>
      </c>
      <c r="O126" s="91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138</v>
      </c>
      <c r="AT126" s="223" t="s">
        <v>134</v>
      </c>
      <c r="AU126" s="223" t="s">
        <v>85</v>
      </c>
      <c r="AY126" s="17" t="s">
        <v>133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85</v>
      </c>
      <c r="BK126" s="224">
        <f>ROUND(I126*H126,2)</f>
        <v>0</v>
      </c>
      <c r="BL126" s="17" t="s">
        <v>138</v>
      </c>
      <c r="BM126" s="223" t="s">
        <v>8</v>
      </c>
    </row>
    <row r="127" s="2" customFormat="1" ht="16.5" customHeight="1">
      <c r="A127" s="38"/>
      <c r="B127" s="39"/>
      <c r="C127" s="211" t="s">
        <v>155</v>
      </c>
      <c r="D127" s="211" t="s">
        <v>134</v>
      </c>
      <c r="E127" s="212" t="s">
        <v>777</v>
      </c>
      <c r="F127" s="213" t="s">
        <v>778</v>
      </c>
      <c r="G127" s="214" t="s">
        <v>304</v>
      </c>
      <c r="H127" s="215">
        <v>16</v>
      </c>
      <c r="I127" s="216"/>
      <c r="J127" s="217">
        <f>ROUND(I127*H127,2)</f>
        <v>0</v>
      </c>
      <c r="K127" s="218"/>
      <c r="L127" s="44"/>
      <c r="M127" s="219" t="s">
        <v>1</v>
      </c>
      <c r="N127" s="220" t="s">
        <v>42</v>
      </c>
      <c r="O127" s="91"/>
      <c r="P127" s="221">
        <f>O127*H127</f>
        <v>0</v>
      </c>
      <c r="Q127" s="221">
        <v>0</v>
      </c>
      <c r="R127" s="221">
        <f>Q127*H127</f>
        <v>0</v>
      </c>
      <c r="S127" s="221">
        <v>0</v>
      </c>
      <c r="T127" s="22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3" t="s">
        <v>138</v>
      </c>
      <c r="AT127" s="223" t="s">
        <v>134</v>
      </c>
      <c r="AU127" s="223" t="s">
        <v>85</v>
      </c>
      <c r="AY127" s="17" t="s">
        <v>133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85</v>
      </c>
      <c r="BK127" s="224">
        <f>ROUND(I127*H127,2)</f>
        <v>0</v>
      </c>
      <c r="BL127" s="17" t="s">
        <v>138</v>
      </c>
      <c r="BM127" s="223" t="s">
        <v>158</v>
      </c>
    </row>
    <row r="128" s="2" customFormat="1" ht="16.5" customHeight="1">
      <c r="A128" s="38"/>
      <c r="B128" s="39"/>
      <c r="C128" s="211" t="s">
        <v>147</v>
      </c>
      <c r="D128" s="211" t="s">
        <v>134</v>
      </c>
      <c r="E128" s="212" t="s">
        <v>779</v>
      </c>
      <c r="F128" s="213" t="s">
        <v>780</v>
      </c>
      <c r="G128" s="214" t="s">
        <v>304</v>
      </c>
      <c r="H128" s="215">
        <v>100</v>
      </c>
      <c r="I128" s="216"/>
      <c r="J128" s="217">
        <f>ROUND(I128*H128,2)</f>
        <v>0</v>
      </c>
      <c r="K128" s="218"/>
      <c r="L128" s="44"/>
      <c r="M128" s="219" t="s">
        <v>1</v>
      </c>
      <c r="N128" s="220" t="s">
        <v>42</v>
      </c>
      <c r="O128" s="91"/>
      <c r="P128" s="221">
        <f>O128*H128</f>
        <v>0</v>
      </c>
      <c r="Q128" s="221">
        <v>0</v>
      </c>
      <c r="R128" s="221">
        <f>Q128*H128</f>
        <v>0</v>
      </c>
      <c r="S128" s="221">
        <v>0</v>
      </c>
      <c r="T128" s="22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3" t="s">
        <v>138</v>
      </c>
      <c r="AT128" s="223" t="s">
        <v>134</v>
      </c>
      <c r="AU128" s="223" t="s">
        <v>85</v>
      </c>
      <c r="AY128" s="17" t="s">
        <v>133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85</v>
      </c>
      <c r="BK128" s="224">
        <f>ROUND(I128*H128,2)</f>
        <v>0</v>
      </c>
      <c r="BL128" s="17" t="s">
        <v>138</v>
      </c>
      <c r="BM128" s="223" t="s">
        <v>161</v>
      </c>
    </row>
    <row r="129" s="2" customFormat="1" ht="16.5" customHeight="1">
      <c r="A129" s="38"/>
      <c r="B129" s="39"/>
      <c r="C129" s="211" t="s">
        <v>162</v>
      </c>
      <c r="D129" s="211" t="s">
        <v>134</v>
      </c>
      <c r="E129" s="212" t="s">
        <v>781</v>
      </c>
      <c r="F129" s="213" t="s">
        <v>782</v>
      </c>
      <c r="G129" s="214" t="s">
        <v>304</v>
      </c>
      <c r="H129" s="215">
        <v>40</v>
      </c>
      <c r="I129" s="216"/>
      <c r="J129" s="217">
        <f>ROUND(I129*H129,2)</f>
        <v>0</v>
      </c>
      <c r="K129" s="218"/>
      <c r="L129" s="44"/>
      <c r="M129" s="219" t="s">
        <v>1</v>
      </c>
      <c r="N129" s="220" t="s">
        <v>42</v>
      </c>
      <c r="O129" s="91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3" t="s">
        <v>138</v>
      </c>
      <c r="AT129" s="223" t="s">
        <v>134</v>
      </c>
      <c r="AU129" s="223" t="s">
        <v>85</v>
      </c>
      <c r="AY129" s="17" t="s">
        <v>133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85</v>
      </c>
      <c r="BK129" s="224">
        <f>ROUND(I129*H129,2)</f>
        <v>0</v>
      </c>
      <c r="BL129" s="17" t="s">
        <v>138</v>
      </c>
      <c r="BM129" s="223" t="s">
        <v>165</v>
      </c>
    </row>
    <row r="130" s="2" customFormat="1" ht="16.5" customHeight="1">
      <c r="A130" s="38"/>
      <c r="B130" s="39"/>
      <c r="C130" s="211" t="s">
        <v>152</v>
      </c>
      <c r="D130" s="211" t="s">
        <v>134</v>
      </c>
      <c r="E130" s="212" t="s">
        <v>783</v>
      </c>
      <c r="F130" s="213" t="s">
        <v>784</v>
      </c>
      <c r="G130" s="214" t="s">
        <v>304</v>
      </c>
      <c r="H130" s="215">
        <v>15</v>
      </c>
      <c r="I130" s="216"/>
      <c r="J130" s="217">
        <f>ROUND(I130*H130,2)</f>
        <v>0</v>
      </c>
      <c r="K130" s="218"/>
      <c r="L130" s="44"/>
      <c r="M130" s="219" t="s">
        <v>1</v>
      </c>
      <c r="N130" s="220" t="s">
        <v>42</v>
      </c>
      <c r="O130" s="91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138</v>
      </c>
      <c r="AT130" s="223" t="s">
        <v>134</v>
      </c>
      <c r="AU130" s="223" t="s">
        <v>85</v>
      </c>
      <c r="AY130" s="17" t="s">
        <v>133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85</v>
      </c>
      <c r="BK130" s="224">
        <f>ROUND(I130*H130,2)</f>
        <v>0</v>
      </c>
      <c r="BL130" s="17" t="s">
        <v>138</v>
      </c>
      <c r="BM130" s="223" t="s">
        <v>168</v>
      </c>
    </row>
    <row r="131" s="2" customFormat="1" ht="24.15" customHeight="1">
      <c r="A131" s="38"/>
      <c r="B131" s="39"/>
      <c r="C131" s="211" t="s">
        <v>169</v>
      </c>
      <c r="D131" s="211" t="s">
        <v>134</v>
      </c>
      <c r="E131" s="212" t="s">
        <v>785</v>
      </c>
      <c r="F131" s="213" t="s">
        <v>786</v>
      </c>
      <c r="G131" s="214" t="s">
        <v>304</v>
      </c>
      <c r="H131" s="215">
        <v>15</v>
      </c>
      <c r="I131" s="216"/>
      <c r="J131" s="217">
        <f>ROUND(I131*H131,2)</f>
        <v>0</v>
      </c>
      <c r="K131" s="218"/>
      <c r="L131" s="44"/>
      <c r="M131" s="219" t="s">
        <v>1</v>
      </c>
      <c r="N131" s="220" t="s">
        <v>42</v>
      </c>
      <c r="O131" s="91"/>
      <c r="P131" s="221">
        <f>O131*H131</f>
        <v>0</v>
      </c>
      <c r="Q131" s="221">
        <v>0</v>
      </c>
      <c r="R131" s="221">
        <f>Q131*H131</f>
        <v>0</v>
      </c>
      <c r="S131" s="221">
        <v>0</v>
      </c>
      <c r="T131" s="22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3" t="s">
        <v>138</v>
      </c>
      <c r="AT131" s="223" t="s">
        <v>134</v>
      </c>
      <c r="AU131" s="223" t="s">
        <v>85</v>
      </c>
      <c r="AY131" s="17" t="s">
        <v>133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85</v>
      </c>
      <c r="BK131" s="224">
        <f>ROUND(I131*H131,2)</f>
        <v>0</v>
      </c>
      <c r="BL131" s="17" t="s">
        <v>138</v>
      </c>
      <c r="BM131" s="223" t="s">
        <v>172</v>
      </c>
    </row>
    <row r="132" s="2" customFormat="1" ht="16.5" customHeight="1">
      <c r="A132" s="38"/>
      <c r="B132" s="39"/>
      <c r="C132" s="211" t="s">
        <v>8</v>
      </c>
      <c r="D132" s="211" t="s">
        <v>134</v>
      </c>
      <c r="E132" s="212" t="s">
        <v>787</v>
      </c>
      <c r="F132" s="213" t="s">
        <v>788</v>
      </c>
      <c r="G132" s="214" t="s">
        <v>137</v>
      </c>
      <c r="H132" s="215">
        <v>1</v>
      </c>
      <c r="I132" s="216"/>
      <c r="J132" s="217">
        <f>ROUND(I132*H132,2)</f>
        <v>0</v>
      </c>
      <c r="K132" s="218"/>
      <c r="L132" s="44"/>
      <c r="M132" s="219" t="s">
        <v>1</v>
      </c>
      <c r="N132" s="220" t="s">
        <v>42</v>
      </c>
      <c r="O132" s="91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138</v>
      </c>
      <c r="AT132" s="223" t="s">
        <v>134</v>
      </c>
      <c r="AU132" s="223" t="s">
        <v>85</v>
      </c>
      <c r="AY132" s="17" t="s">
        <v>133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85</v>
      </c>
      <c r="BK132" s="224">
        <f>ROUND(I132*H132,2)</f>
        <v>0</v>
      </c>
      <c r="BL132" s="17" t="s">
        <v>138</v>
      </c>
      <c r="BM132" s="223" t="s">
        <v>175</v>
      </c>
    </row>
    <row r="133" s="2" customFormat="1" ht="16.5" customHeight="1">
      <c r="A133" s="38"/>
      <c r="B133" s="39"/>
      <c r="C133" s="211" t="s">
        <v>176</v>
      </c>
      <c r="D133" s="211" t="s">
        <v>134</v>
      </c>
      <c r="E133" s="212" t="s">
        <v>789</v>
      </c>
      <c r="F133" s="213" t="s">
        <v>790</v>
      </c>
      <c r="G133" s="214" t="s">
        <v>137</v>
      </c>
      <c r="H133" s="215">
        <v>1</v>
      </c>
      <c r="I133" s="216"/>
      <c r="J133" s="217">
        <f>ROUND(I133*H133,2)</f>
        <v>0</v>
      </c>
      <c r="K133" s="218"/>
      <c r="L133" s="44"/>
      <c r="M133" s="219" t="s">
        <v>1</v>
      </c>
      <c r="N133" s="220" t="s">
        <v>42</v>
      </c>
      <c r="O133" s="91"/>
      <c r="P133" s="221">
        <f>O133*H133</f>
        <v>0</v>
      </c>
      <c r="Q133" s="221">
        <v>0</v>
      </c>
      <c r="R133" s="221">
        <f>Q133*H133</f>
        <v>0</v>
      </c>
      <c r="S133" s="221">
        <v>0</v>
      </c>
      <c r="T133" s="22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3" t="s">
        <v>138</v>
      </c>
      <c r="AT133" s="223" t="s">
        <v>134</v>
      </c>
      <c r="AU133" s="223" t="s">
        <v>85</v>
      </c>
      <c r="AY133" s="17" t="s">
        <v>133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85</v>
      </c>
      <c r="BK133" s="224">
        <f>ROUND(I133*H133,2)</f>
        <v>0</v>
      </c>
      <c r="BL133" s="17" t="s">
        <v>138</v>
      </c>
      <c r="BM133" s="223" t="s">
        <v>179</v>
      </c>
    </row>
    <row r="134" s="2" customFormat="1" ht="16.5" customHeight="1">
      <c r="A134" s="38"/>
      <c r="B134" s="39"/>
      <c r="C134" s="211" t="s">
        <v>158</v>
      </c>
      <c r="D134" s="211" t="s">
        <v>134</v>
      </c>
      <c r="E134" s="212" t="s">
        <v>791</v>
      </c>
      <c r="F134" s="213" t="s">
        <v>792</v>
      </c>
      <c r="G134" s="214" t="s">
        <v>137</v>
      </c>
      <c r="H134" s="215">
        <v>6</v>
      </c>
      <c r="I134" s="216"/>
      <c r="J134" s="217">
        <f>ROUND(I134*H134,2)</f>
        <v>0</v>
      </c>
      <c r="K134" s="218"/>
      <c r="L134" s="44"/>
      <c r="M134" s="219" t="s">
        <v>1</v>
      </c>
      <c r="N134" s="220" t="s">
        <v>42</v>
      </c>
      <c r="O134" s="91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3" t="s">
        <v>138</v>
      </c>
      <c r="AT134" s="223" t="s">
        <v>134</v>
      </c>
      <c r="AU134" s="223" t="s">
        <v>85</v>
      </c>
      <c r="AY134" s="17" t="s">
        <v>133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85</v>
      </c>
      <c r="BK134" s="224">
        <f>ROUND(I134*H134,2)</f>
        <v>0</v>
      </c>
      <c r="BL134" s="17" t="s">
        <v>138</v>
      </c>
      <c r="BM134" s="223" t="s">
        <v>182</v>
      </c>
    </row>
    <row r="135" s="2" customFormat="1" ht="16.5" customHeight="1">
      <c r="A135" s="38"/>
      <c r="B135" s="39"/>
      <c r="C135" s="211" t="s">
        <v>185</v>
      </c>
      <c r="D135" s="211" t="s">
        <v>134</v>
      </c>
      <c r="E135" s="212" t="s">
        <v>793</v>
      </c>
      <c r="F135" s="213" t="s">
        <v>794</v>
      </c>
      <c r="G135" s="214" t="s">
        <v>137</v>
      </c>
      <c r="H135" s="215">
        <v>1</v>
      </c>
      <c r="I135" s="216"/>
      <c r="J135" s="217">
        <f>ROUND(I135*H135,2)</f>
        <v>0</v>
      </c>
      <c r="K135" s="218"/>
      <c r="L135" s="44"/>
      <c r="M135" s="219" t="s">
        <v>1</v>
      </c>
      <c r="N135" s="220" t="s">
        <v>42</v>
      </c>
      <c r="O135" s="91"/>
      <c r="P135" s="221">
        <f>O135*H135</f>
        <v>0</v>
      </c>
      <c r="Q135" s="221">
        <v>0</v>
      </c>
      <c r="R135" s="221">
        <f>Q135*H135</f>
        <v>0</v>
      </c>
      <c r="S135" s="221">
        <v>0</v>
      </c>
      <c r="T135" s="22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3" t="s">
        <v>138</v>
      </c>
      <c r="AT135" s="223" t="s">
        <v>134</v>
      </c>
      <c r="AU135" s="223" t="s">
        <v>85</v>
      </c>
      <c r="AY135" s="17" t="s">
        <v>133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85</v>
      </c>
      <c r="BK135" s="224">
        <f>ROUND(I135*H135,2)</f>
        <v>0</v>
      </c>
      <c r="BL135" s="17" t="s">
        <v>138</v>
      </c>
      <c r="BM135" s="223" t="s">
        <v>188</v>
      </c>
    </row>
    <row r="136" s="2" customFormat="1" ht="16.5" customHeight="1">
      <c r="A136" s="38"/>
      <c r="B136" s="39"/>
      <c r="C136" s="211" t="s">
        <v>161</v>
      </c>
      <c r="D136" s="211" t="s">
        <v>134</v>
      </c>
      <c r="E136" s="212" t="s">
        <v>795</v>
      </c>
      <c r="F136" s="213" t="s">
        <v>796</v>
      </c>
      <c r="G136" s="214" t="s">
        <v>137</v>
      </c>
      <c r="H136" s="215">
        <v>1</v>
      </c>
      <c r="I136" s="216"/>
      <c r="J136" s="217">
        <f>ROUND(I136*H136,2)</f>
        <v>0</v>
      </c>
      <c r="K136" s="218"/>
      <c r="L136" s="44"/>
      <c r="M136" s="219" t="s">
        <v>1</v>
      </c>
      <c r="N136" s="220" t="s">
        <v>42</v>
      </c>
      <c r="O136" s="91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3" t="s">
        <v>138</v>
      </c>
      <c r="AT136" s="223" t="s">
        <v>134</v>
      </c>
      <c r="AU136" s="223" t="s">
        <v>85</v>
      </c>
      <c r="AY136" s="17" t="s">
        <v>133</v>
      </c>
      <c r="BE136" s="224">
        <f>IF(N136="základní",J136,0)</f>
        <v>0</v>
      </c>
      <c r="BF136" s="224">
        <f>IF(N136="snížená",J136,0)</f>
        <v>0</v>
      </c>
      <c r="BG136" s="224">
        <f>IF(N136="zákl. přenesená",J136,0)</f>
        <v>0</v>
      </c>
      <c r="BH136" s="224">
        <f>IF(N136="sníž. přenesená",J136,0)</f>
        <v>0</v>
      </c>
      <c r="BI136" s="224">
        <f>IF(N136="nulová",J136,0)</f>
        <v>0</v>
      </c>
      <c r="BJ136" s="17" t="s">
        <v>85</v>
      </c>
      <c r="BK136" s="224">
        <f>ROUND(I136*H136,2)</f>
        <v>0</v>
      </c>
      <c r="BL136" s="17" t="s">
        <v>138</v>
      </c>
      <c r="BM136" s="223" t="s">
        <v>191</v>
      </c>
    </row>
    <row r="137" s="2" customFormat="1" ht="16.5" customHeight="1">
      <c r="A137" s="38"/>
      <c r="B137" s="39"/>
      <c r="C137" s="211" t="s">
        <v>192</v>
      </c>
      <c r="D137" s="211" t="s">
        <v>134</v>
      </c>
      <c r="E137" s="212" t="s">
        <v>797</v>
      </c>
      <c r="F137" s="213" t="s">
        <v>798</v>
      </c>
      <c r="G137" s="214" t="s">
        <v>137</v>
      </c>
      <c r="H137" s="215">
        <v>1</v>
      </c>
      <c r="I137" s="216"/>
      <c r="J137" s="217">
        <f>ROUND(I137*H137,2)</f>
        <v>0</v>
      </c>
      <c r="K137" s="218"/>
      <c r="L137" s="44"/>
      <c r="M137" s="219" t="s">
        <v>1</v>
      </c>
      <c r="N137" s="220" t="s">
        <v>42</v>
      </c>
      <c r="O137" s="91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3" t="s">
        <v>138</v>
      </c>
      <c r="AT137" s="223" t="s">
        <v>134</v>
      </c>
      <c r="AU137" s="223" t="s">
        <v>85</v>
      </c>
      <c r="AY137" s="17" t="s">
        <v>133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85</v>
      </c>
      <c r="BK137" s="224">
        <f>ROUND(I137*H137,2)</f>
        <v>0</v>
      </c>
      <c r="BL137" s="17" t="s">
        <v>138</v>
      </c>
      <c r="BM137" s="223" t="s">
        <v>195</v>
      </c>
    </row>
    <row r="138" s="2" customFormat="1" ht="16.5" customHeight="1">
      <c r="A138" s="38"/>
      <c r="B138" s="39"/>
      <c r="C138" s="211" t="s">
        <v>165</v>
      </c>
      <c r="D138" s="211" t="s">
        <v>134</v>
      </c>
      <c r="E138" s="212" t="s">
        <v>799</v>
      </c>
      <c r="F138" s="213" t="s">
        <v>800</v>
      </c>
      <c r="G138" s="214" t="s">
        <v>137</v>
      </c>
      <c r="H138" s="215">
        <v>6</v>
      </c>
      <c r="I138" s="216"/>
      <c r="J138" s="217">
        <f>ROUND(I138*H138,2)</f>
        <v>0</v>
      </c>
      <c r="K138" s="218"/>
      <c r="L138" s="44"/>
      <c r="M138" s="219" t="s">
        <v>1</v>
      </c>
      <c r="N138" s="220" t="s">
        <v>42</v>
      </c>
      <c r="O138" s="91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3" t="s">
        <v>138</v>
      </c>
      <c r="AT138" s="223" t="s">
        <v>134</v>
      </c>
      <c r="AU138" s="223" t="s">
        <v>85</v>
      </c>
      <c r="AY138" s="17" t="s">
        <v>133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85</v>
      </c>
      <c r="BK138" s="224">
        <f>ROUND(I138*H138,2)</f>
        <v>0</v>
      </c>
      <c r="BL138" s="17" t="s">
        <v>138</v>
      </c>
      <c r="BM138" s="223" t="s">
        <v>198</v>
      </c>
    </row>
    <row r="139" s="2" customFormat="1" ht="55.5" customHeight="1">
      <c r="A139" s="38"/>
      <c r="B139" s="39"/>
      <c r="C139" s="211" t="s">
        <v>199</v>
      </c>
      <c r="D139" s="211" t="s">
        <v>134</v>
      </c>
      <c r="E139" s="212" t="s">
        <v>801</v>
      </c>
      <c r="F139" s="213" t="s">
        <v>802</v>
      </c>
      <c r="G139" s="214" t="s">
        <v>137</v>
      </c>
      <c r="H139" s="215">
        <v>1</v>
      </c>
      <c r="I139" s="216"/>
      <c r="J139" s="217">
        <f>ROUND(I139*H139,2)</f>
        <v>0</v>
      </c>
      <c r="K139" s="218"/>
      <c r="L139" s="44"/>
      <c r="M139" s="219" t="s">
        <v>1</v>
      </c>
      <c r="N139" s="220" t="s">
        <v>42</v>
      </c>
      <c r="O139" s="91"/>
      <c r="P139" s="221">
        <f>O139*H139</f>
        <v>0</v>
      </c>
      <c r="Q139" s="221">
        <v>0</v>
      </c>
      <c r="R139" s="221">
        <f>Q139*H139</f>
        <v>0</v>
      </c>
      <c r="S139" s="221">
        <v>0</v>
      </c>
      <c r="T139" s="22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3" t="s">
        <v>138</v>
      </c>
      <c r="AT139" s="223" t="s">
        <v>134</v>
      </c>
      <c r="AU139" s="223" t="s">
        <v>85</v>
      </c>
      <c r="AY139" s="17" t="s">
        <v>133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85</v>
      </c>
      <c r="BK139" s="224">
        <f>ROUND(I139*H139,2)</f>
        <v>0</v>
      </c>
      <c r="BL139" s="17" t="s">
        <v>138</v>
      </c>
      <c r="BM139" s="223" t="s">
        <v>202</v>
      </c>
    </row>
    <row r="140" s="2" customFormat="1" ht="33" customHeight="1">
      <c r="A140" s="38"/>
      <c r="B140" s="39"/>
      <c r="C140" s="211" t="s">
        <v>168</v>
      </c>
      <c r="D140" s="211" t="s">
        <v>134</v>
      </c>
      <c r="E140" s="212" t="s">
        <v>803</v>
      </c>
      <c r="F140" s="213" t="s">
        <v>804</v>
      </c>
      <c r="G140" s="214" t="s">
        <v>137</v>
      </c>
      <c r="H140" s="215">
        <v>1</v>
      </c>
      <c r="I140" s="216"/>
      <c r="J140" s="217">
        <f>ROUND(I140*H140,2)</f>
        <v>0</v>
      </c>
      <c r="K140" s="218"/>
      <c r="L140" s="44"/>
      <c r="M140" s="219" t="s">
        <v>1</v>
      </c>
      <c r="N140" s="220" t="s">
        <v>42</v>
      </c>
      <c r="O140" s="91"/>
      <c r="P140" s="221">
        <f>O140*H140</f>
        <v>0</v>
      </c>
      <c r="Q140" s="221">
        <v>0</v>
      </c>
      <c r="R140" s="221">
        <f>Q140*H140</f>
        <v>0</v>
      </c>
      <c r="S140" s="221">
        <v>0</v>
      </c>
      <c r="T140" s="22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3" t="s">
        <v>138</v>
      </c>
      <c r="AT140" s="223" t="s">
        <v>134</v>
      </c>
      <c r="AU140" s="223" t="s">
        <v>85</v>
      </c>
      <c r="AY140" s="17" t="s">
        <v>133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85</v>
      </c>
      <c r="BK140" s="224">
        <f>ROUND(I140*H140,2)</f>
        <v>0</v>
      </c>
      <c r="BL140" s="17" t="s">
        <v>138</v>
      </c>
      <c r="BM140" s="223" t="s">
        <v>205</v>
      </c>
    </row>
    <row r="141" s="2" customFormat="1" ht="33" customHeight="1">
      <c r="A141" s="38"/>
      <c r="B141" s="39"/>
      <c r="C141" s="211" t="s">
        <v>7</v>
      </c>
      <c r="D141" s="211" t="s">
        <v>134</v>
      </c>
      <c r="E141" s="212" t="s">
        <v>805</v>
      </c>
      <c r="F141" s="213" t="s">
        <v>806</v>
      </c>
      <c r="G141" s="214" t="s">
        <v>137</v>
      </c>
      <c r="H141" s="215">
        <v>1</v>
      </c>
      <c r="I141" s="216"/>
      <c r="J141" s="217">
        <f>ROUND(I141*H141,2)</f>
        <v>0</v>
      </c>
      <c r="K141" s="218"/>
      <c r="L141" s="44"/>
      <c r="M141" s="219" t="s">
        <v>1</v>
      </c>
      <c r="N141" s="220" t="s">
        <v>42</v>
      </c>
      <c r="O141" s="91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138</v>
      </c>
      <c r="AT141" s="223" t="s">
        <v>134</v>
      </c>
      <c r="AU141" s="223" t="s">
        <v>85</v>
      </c>
      <c r="AY141" s="17" t="s">
        <v>133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85</v>
      </c>
      <c r="BK141" s="224">
        <f>ROUND(I141*H141,2)</f>
        <v>0</v>
      </c>
      <c r="BL141" s="17" t="s">
        <v>138</v>
      </c>
      <c r="BM141" s="223" t="s">
        <v>208</v>
      </c>
    </row>
    <row r="142" s="11" customFormat="1" ht="25.92" customHeight="1">
      <c r="A142" s="11"/>
      <c r="B142" s="197"/>
      <c r="C142" s="198"/>
      <c r="D142" s="199" t="s">
        <v>76</v>
      </c>
      <c r="E142" s="200" t="s">
        <v>183</v>
      </c>
      <c r="F142" s="200" t="s">
        <v>725</v>
      </c>
      <c r="G142" s="198"/>
      <c r="H142" s="198"/>
      <c r="I142" s="201"/>
      <c r="J142" s="202">
        <f>BK142</f>
        <v>0</v>
      </c>
      <c r="K142" s="198"/>
      <c r="L142" s="203"/>
      <c r="M142" s="204"/>
      <c r="N142" s="205"/>
      <c r="O142" s="205"/>
      <c r="P142" s="206">
        <f>SUM(P143:P150)</f>
        <v>0</v>
      </c>
      <c r="Q142" s="205"/>
      <c r="R142" s="206">
        <f>SUM(R143:R150)</f>
        <v>0</v>
      </c>
      <c r="S142" s="205"/>
      <c r="T142" s="207">
        <f>SUM(T143:T150)</f>
        <v>0</v>
      </c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R142" s="208" t="s">
        <v>85</v>
      </c>
      <c r="AT142" s="209" t="s">
        <v>76</v>
      </c>
      <c r="AU142" s="209" t="s">
        <v>77</v>
      </c>
      <c r="AY142" s="208" t="s">
        <v>133</v>
      </c>
      <c r="BK142" s="210">
        <f>SUM(BK143:BK150)</f>
        <v>0</v>
      </c>
    </row>
    <row r="143" s="2" customFormat="1" ht="16.5" customHeight="1">
      <c r="A143" s="38"/>
      <c r="B143" s="39"/>
      <c r="C143" s="211" t="s">
        <v>172</v>
      </c>
      <c r="D143" s="211" t="s">
        <v>134</v>
      </c>
      <c r="E143" s="212" t="s">
        <v>807</v>
      </c>
      <c r="F143" s="213" t="s">
        <v>808</v>
      </c>
      <c r="G143" s="214" t="s">
        <v>137</v>
      </c>
      <c r="H143" s="215">
        <v>1</v>
      </c>
      <c r="I143" s="216"/>
      <c r="J143" s="217">
        <f>ROUND(I143*H143,2)</f>
        <v>0</v>
      </c>
      <c r="K143" s="218"/>
      <c r="L143" s="44"/>
      <c r="M143" s="219" t="s">
        <v>1</v>
      </c>
      <c r="N143" s="220" t="s">
        <v>42</v>
      </c>
      <c r="O143" s="91"/>
      <c r="P143" s="221">
        <f>O143*H143</f>
        <v>0</v>
      </c>
      <c r="Q143" s="221">
        <v>0</v>
      </c>
      <c r="R143" s="221">
        <f>Q143*H143</f>
        <v>0</v>
      </c>
      <c r="S143" s="221">
        <v>0</v>
      </c>
      <c r="T143" s="22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3" t="s">
        <v>138</v>
      </c>
      <c r="AT143" s="223" t="s">
        <v>134</v>
      </c>
      <c r="AU143" s="223" t="s">
        <v>85</v>
      </c>
      <c r="AY143" s="17" t="s">
        <v>133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85</v>
      </c>
      <c r="BK143" s="224">
        <f>ROUND(I143*H143,2)</f>
        <v>0</v>
      </c>
      <c r="BL143" s="17" t="s">
        <v>138</v>
      </c>
      <c r="BM143" s="223" t="s">
        <v>211</v>
      </c>
    </row>
    <row r="144" s="2" customFormat="1" ht="16.5" customHeight="1">
      <c r="A144" s="38"/>
      <c r="B144" s="39"/>
      <c r="C144" s="211" t="s">
        <v>214</v>
      </c>
      <c r="D144" s="211" t="s">
        <v>134</v>
      </c>
      <c r="E144" s="212" t="s">
        <v>809</v>
      </c>
      <c r="F144" s="213" t="s">
        <v>810</v>
      </c>
      <c r="G144" s="214" t="s">
        <v>137</v>
      </c>
      <c r="H144" s="215">
        <v>1</v>
      </c>
      <c r="I144" s="216"/>
      <c r="J144" s="217">
        <f>ROUND(I144*H144,2)</f>
        <v>0</v>
      </c>
      <c r="K144" s="218"/>
      <c r="L144" s="44"/>
      <c r="M144" s="219" t="s">
        <v>1</v>
      </c>
      <c r="N144" s="220" t="s">
        <v>42</v>
      </c>
      <c r="O144" s="91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3" t="s">
        <v>138</v>
      </c>
      <c r="AT144" s="223" t="s">
        <v>134</v>
      </c>
      <c r="AU144" s="223" t="s">
        <v>85</v>
      </c>
      <c r="AY144" s="17" t="s">
        <v>133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85</v>
      </c>
      <c r="BK144" s="224">
        <f>ROUND(I144*H144,2)</f>
        <v>0</v>
      </c>
      <c r="BL144" s="17" t="s">
        <v>138</v>
      </c>
      <c r="BM144" s="223" t="s">
        <v>217</v>
      </c>
    </row>
    <row r="145" s="2" customFormat="1" ht="16.5" customHeight="1">
      <c r="A145" s="38"/>
      <c r="B145" s="39"/>
      <c r="C145" s="211" t="s">
        <v>175</v>
      </c>
      <c r="D145" s="211" t="s">
        <v>134</v>
      </c>
      <c r="E145" s="212" t="s">
        <v>811</v>
      </c>
      <c r="F145" s="213" t="s">
        <v>812</v>
      </c>
      <c r="G145" s="214" t="s">
        <v>137</v>
      </c>
      <c r="H145" s="215">
        <v>2</v>
      </c>
      <c r="I145" s="216"/>
      <c r="J145" s="217">
        <f>ROUND(I145*H145,2)</f>
        <v>0</v>
      </c>
      <c r="K145" s="218"/>
      <c r="L145" s="44"/>
      <c r="M145" s="219" t="s">
        <v>1</v>
      </c>
      <c r="N145" s="220" t="s">
        <v>42</v>
      </c>
      <c r="O145" s="91"/>
      <c r="P145" s="221">
        <f>O145*H145</f>
        <v>0</v>
      </c>
      <c r="Q145" s="221">
        <v>0</v>
      </c>
      <c r="R145" s="221">
        <f>Q145*H145</f>
        <v>0</v>
      </c>
      <c r="S145" s="221">
        <v>0</v>
      </c>
      <c r="T145" s="22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3" t="s">
        <v>138</v>
      </c>
      <c r="AT145" s="223" t="s">
        <v>134</v>
      </c>
      <c r="AU145" s="223" t="s">
        <v>85</v>
      </c>
      <c r="AY145" s="17" t="s">
        <v>133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85</v>
      </c>
      <c r="BK145" s="224">
        <f>ROUND(I145*H145,2)</f>
        <v>0</v>
      </c>
      <c r="BL145" s="17" t="s">
        <v>138</v>
      </c>
      <c r="BM145" s="223" t="s">
        <v>220</v>
      </c>
    </row>
    <row r="146" s="2" customFormat="1" ht="24.15" customHeight="1">
      <c r="A146" s="38"/>
      <c r="B146" s="39"/>
      <c r="C146" s="211" t="s">
        <v>222</v>
      </c>
      <c r="D146" s="211" t="s">
        <v>134</v>
      </c>
      <c r="E146" s="212" t="s">
        <v>813</v>
      </c>
      <c r="F146" s="213" t="s">
        <v>814</v>
      </c>
      <c r="G146" s="214" t="s">
        <v>137</v>
      </c>
      <c r="H146" s="215">
        <v>2</v>
      </c>
      <c r="I146" s="216"/>
      <c r="J146" s="217">
        <f>ROUND(I146*H146,2)</f>
        <v>0</v>
      </c>
      <c r="K146" s="218"/>
      <c r="L146" s="44"/>
      <c r="M146" s="219" t="s">
        <v>1</v>
      </c>
      <c r="N146" s="220" t="s">
        <v>42</v>
      </c>
      <c r="O146" s="91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138</v>
      </c>
      <c r="AT146" s="223" t="s">
        <v>134</v>
      </c>
      <c r="AU146" s="223" t="s">
        <v>85</v>
      </c>
      <c r="AY146" s="17" t="s">
        <v>133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85</v>
      </c>
      <c r="BK146" s="224">
        <f>ROUND(I146*H146,2)</f>
        <v>0</v>
      </c>
      <c r="BL146" s="17" t="s">
        <v>138</v>
      </c>
      <c r="BM146" s="223" t="s">
        <v>223</v>
      </c>
    </row>
    <row r="147" s="2" customFormat="1" ht="16.5" customHeight="1">
      <c r="A147" s="38"/>
      <c r="B147" s="39"/>
      <c r="C147" s="211" t="s">
        <v>179</v>
      </c>
      <c r="D147" s="211" t="s">
        <v>134</v>
      </c>
      <c r="E147" s="212" t="s">
        <v>815</v>
      </c>
      <c r="F147" s="213" t="s">
        <v>816</v>
      </c>
      <c r="G147" s="214" t="s">
        <v>137</v>
      </c>
      <c r="H147" s="215">
        <v>1</v>
      </c>
      <c r="I147" s="216"/>
      <c r="J147" s="217">
        <f>ROUND(I147*H147,2)</f>
        <v>0</v>
      </c>
      <c r="K147" s="218"/>
      <c r="L147" s="44"/>
      <c r="M147" s="219" t="s">
        <v>1</v>
      </c>
      <c r="N147" s="220" t="s">
        <v>42</v>
      </c>
      <c r="O147" s="91"/>
      <c r="P147" s="221">
        <f>O147*H147</f>
        <v>0</v>
      </c>
      <c r="Q147" s="221">
        <v>0</v>
      </c>
      <c r="R147" s="221">
        <f>Q147*H147</f>
        <v>0</v>
      </c>
      <c r="S147" s="221">
        <v>0</v>
      </c>
      <c r="T147" s="22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3" t="s">
        <v>138</v>
      </c>
      <c r="AT147" s="223" t="s">
        <v>134</v>
      </c>
      <c r="AU147" s="223" t="s">
        <v>85</v>
      </c>
      <c r="AY147" s="17" t="s">
        <v>133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85</v>
      </c>
      <c r="BK147" s="224">
        <f>ROUND(I147*H147,2)</f>
        <v>0</v>
      </c>
      <c r="BL147" s="17" t="s">
        <v>138</v>
      </c>
      <c r="BM147" s="223" t="s">
        <v>227</v>
      </c>
    </row>
    <row r="148" s="2" customFormat="1" ht="24.15" customHeight="1">
      <c r="A148" s="38"/>
      <c r="B148" s="39"/>
      <c r="C148" s="211" t="s">
        <v>230</v>
      </c>
      <c r="D148" s="211" t="s">
        <v>134</v>
      </c>
      <c r="E148" s="212" t="s">
        <v>817</v>
      </c>
      <c r="F148" s="213" t="s">
        <v>818</v>
      </c>
      <c r="G148" s="214" t="s">
        <v>137</v>
      </c>
      <c r="H148" s="215">
        <v>1</v>
      </c>
      <c r="I148" s="216"/>
      <c r="J148" s="217">
        <f>ROUND(I148*H148,2)</f>
        <v>0</v>
      </c>
      <c r="K148" s="218"/>
      <c r="L148" s="44"/>
      <c r="M148" s="219" t="s">
        <v>1</v>
      </c>
      <c r="N148" s="220" t="s">
        <v>42</v>
      </c>
      <c r="O148" s="91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138</v>
      </c>
      <c r="AT148" s="223" t="s">
        <v>134</v>
      </c>
      <c r="AU148" s="223" t="s">
        <v>85</v>
      </c>
      <c r="AY148" s="17" t="s">
        <v>133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85</v>
      </c>
      <c r="BK148" s="224">
        <f>ROUND(I148*H148,2)</f>
        <v>0</v>
      </c>
      <c r="BL148" s="17" t="s">
        <v>138</v>
      </c>
      <c r="BM148" s="223" t="s">
        <v>233</v>
      </c>
    </row>
    <row r="149" s="2" customFormat="1" ht="21.75" customHeight="1">
      <c r="A149" s="38"/>
      <c r="B149" s="39"/>
      <c r="C149" s="211" t="s">
        <v>182</v>
      </c>
      <c r="D149" s="211" t="s">
        <v>134</v>
      </c>
      <c r="E149" s="212" t="s">
        <v>819</v>
      </c>
      <c r="F149" s="213" t="s">
        <v>820</v>
      </c>
      <c r="G149" s="214" t="s">
        <v>137</v>
      </c>
      <c r="H149" s="215">
        <v>1</v>
      </c>
      <c r="I149" s="216"/>
      <c r="J149" s="217">
        <f>ROUND(I149*H149,2)</f>
        <v>0</v>
      </c>
      <c r="K149" s="218"/>
      <c r="L149" s="44"/>
      <c r="M149" s="219" t="s">
        <v>1</v>
      </c>
      <c r="N149" s="220" t="s">
        <v>42</v>
      </c>
      <c r="O149" s="91"/>
      <c r="P149" s="221">
        <f>O149*H149</f>
        <v>0</v>
      </c>
      <c r="Q149" s="221">
        <v>0</v>
      </c>
      <c r="R149" s="221">
        <f>Q149*H149</f>
        <v>0</v>
      </c>
      <c r="S149" s="221">
        <v>0</v>
      </c>
      <c r="T149" s="22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3" t="s">
        <v>138</v>
      </c>
      <c r="AT149" s="223" t="s">
        <v>134</v>
      </c>
      <c r="AU149" s="223" t="s">
        <v>85</v>
      </c>
      <c r="AY149" s="17" t="s">
        <v>133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85</v>
      </c>
      <c r="BK149" s="224">
        <f>ROUND(I149*H149,2)</f>
        <v>0</v>
      </c>
      <c r="BL149" s="17" t="s">
        <v>138</v>
      </c>
      <c r="BM149" s="223" t="s">
        <v>236</v>
      </c>
    </row>
    <row r="150" s="2" customFormat="1" ht="21.75" customHeight="1">
      <c r="A150" s="38"/>
      <c r="B150" s="39"/>
      <c r="C150" s="211" t="s">
        <v>237</v>
      </c>
      <c r="D150" s="211" t="s">
        <v>134</v>
      </c>
      <c r="E150" s="212" t="s">
        <v>821</v>
      </c>
      <c r="F150" s="213" t="s">
        <v>822</v>
      </c>
      <c r="G150" s="214" t="s">
        <v>137</v>
      </c>
      <c r="H150" s="215">
        <v>4</v>
      </c>
      <c r="I150" s="216"/>
      <c r="J150" s="217">
        <f>ROUND(I150*H150,2)</f>
        <v>0</v>
      </c>
      <c r="K150" s="218"/>
      <c r="L150" s="44"/>
      <c r="M150" s="219" t="s">
        <v>1</v>
      </c>
      <c r="N150" s="220" t="s">
        <v>42</v>
      </c>
      <c r="O150" s="91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3" t="s">
        <v>138</v>
      </c>
      <c r="AT150" s="223" t="s">
        <v>134</v>
      </c>
      <c r="AU150" s="223" t="s">
        <v>85</v>
      </c>
      <c r="AY150" s="17" t="s">
        <v>133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85</v>
      </c>
      <c r="BK150" s="224">
        <f>ROUND(I150*H150,2)</f>
        <v>0</v>
      </c>
      <c r="BL150" s="17" t="s">
        <v>138</v>
      </c>
      <c r="BM150" s="223" t="s">
        <v>240</v>
      </c>
    </row>
    <row r="151" s="11" customFormat="1" ht="25.92" customHeight="1">
      <c r="A151" s="11"/>
      <c r="B151" s="197"/>
      <c r="C151" s="198"/>
      <c r="D151" s="199" t="s">
        <v>76</v>
      </c>
      <c r="E151" s="200" t="s">
        <v>228</v>
      </c>
      <c r="F151" s="200" t="s">
        <v>742</v>
      </c>
      <c r="G151" s="198"/>
      <c r="H151" s="198"/>
      <c r="I151" s="201"/>
      <c r="J151" s="202">
        <f>BK151</f>
        <v>0</v>
      </c>
      <c r="K151" s="198"/>
      <c r="L151" s="203"/>
      <c r="M151" s="204"/>
      <c r="N151" s="205"/>
      <c r="O151" s="205"/>
      <c r="P151" s="206">
        <f>SUM(P152:P157)</f>
        <v>0</v>
      </c>
      <c r="Q151" s="205"/>
      <c r="R151" s="206">
        <f>SUM(R152:R157)</f>
        <v>0</v>
      </c>
      <c r="S151" s="205"/>
      <c r="T151" s="207">
        <f>SUM(T152:T157)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208" t="s">
        <v>85</v>
      </c>
      <c r="AT151" s="209" t="s">
        <v>76</v>
      </c>
      <c r="AU151" s="209" t="s">
        <v>77</v>
      </c>
      <c r="AY151" s="208" t="s">
        <v>133</v>
      </c>
      <c r="BK151" s="210">
        <f>SUM(BK152:BK157)</f>
        <v>0</v>
      </c>
    </row>
    <row r="152" s="2" customFormat="1" ht="24.15" customHeight="1">
      <c r="A152" s="38"/>
      <c r="B152" s="39"/>
      <c r="C152" s="211" t="s">
        <v>188</v>
      </c>
      <c r="D152" s="211" t="s">
        <v>134</v>
      </c>
      <c r="E152" s="212" t="s">
        <v>823</v>
      </c>
      <c r="F152" s="213" t="s">
        <v>824</v>
      </c>
      <c r="G152" s="214" t="s">
        <v>151</v>
      </c>
      <c r="H152" s="215">
        <v>1</v>
      </c>
      <c r="I152" s="216"/>
      <c r="J152" s="217">
        <f>ROUND(I152*H152,2)</f>
        <v>0</v>
      </c>
      <c r="K152" s="218"/>
      <c r="L152" s="44"/>
      <c r="M152" s="219" t="s">
        <v>1</v>
      </c>
      <c r="N152" s="220" t="s">
        <v>42</v>
      </c>
      <c r="O152" s="91"/>
      <c r="P152" s="221">
        <f>O152*H152</f>
        <v>0</v>
      </c>
      <c r="Q152" s="221">
        <v>0</v>
      </c>
      <c r="R152" s="221">
        <f>Q152*H152</f>
        <v>0</v>
      </c>
      <c r="S152" s="221">
        <v>0</v>
      </c>
      <c r="T152" s="22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3" t="s">
        <v>138</v>
      </c>
      <c r="AT152" s="223" t="s">
        <v>134</v>
      </c>
      <c r="AU152" s="223" t="s">
        <v>85</v>
      </c>
      <c r="AY152" s="17" t="s">
        <v>133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85</v>
      </c>
      <c r="BK152" s="224">
        <f>ROUND(I152*H152,2)</f>
        <v>0</v>
      </c>
      <c r="BL152" s="17" t="s">
        <v>138</v>
      </c>
      <c r="BM152" s="223" t="s">
        <v>243</v>
      </c>
    </row>
    <row r="153" s="2" customFormat="1" ht="16.5" customHeight="1">
      <c r="A153" s="38"/>
      <c r="B153" s="39"/>
      <c r="C153" s="211" t="s">
        <v>245</v>
      </c>
      <c r="D153" s="211" t="s">
        <v>134</v>
      </c>
      <c r="E153" s="212" t="s">
        <v>825</v>
      </c>
      <c r="F153" s="213" t="s">
        <v>826</v>
      </c>
      <c r="G153" s="214" t="s">
        <v>151</v>
      </c>
      <c r="H153" s="215">
        <v>1</v>
      </c>
      <c r="I153" s="216"/>
      <c r="J153" s="217">
        <f>ROUND(I153*H153,2)</f>
        <v>0</v>
      </c>
      <c r="K153" s="218"/>
      <c r="L153" s="44"/>
      <c r="M153" s="219" t="s">
        <v>1</v>
      </c>
      <c r="N153" s="220" t="s">
        <v>42</v>
      </c>
      <c r="O153" s="91"/>
      <c r="P153" s="221">
        <f>O153*H153</f>
        <v>0</v>
      </c>
      <c r="Q153" s="221">
        <v>0</v>
      </c>
      <c r="R153" s="221">
        <f>Q153*H153</f>
        <v>0</v>
      </c>
      <c r="S153" s="221">
        <v>0</v>
      </c>
      <c r="T153" s="22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3" t="s">
        <v>138</v>
      </c>
      <c r="AT153" s="223" t="s">
        <v>134</v>
      </c>
      <c r="AU153" s="223" t="s">
        <v>85</v>
      </c>
      <c r="AY153" s="17" t="s">
        <v>133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85</v>
      </c>
      <c r="BK153" s="224">
        <f>ROUND(I153*H153,2)</f>
        <v>0</v>
      </c>
      <c r="BL153" s="17" t="s">
        <v>138</v>
      </c>
      <c r="BM153" s="223" t="s">
        <v>248</v>
      </c>
    </row>
    <row r="154" s="2" customFormat="1" ht="16.5" customHeight="1">
      <c r="A154" s="38"/>
      <c r="B154" s="39"/>
      <c r="C154" s="211" t="s">
        <v>191</v>
      </c>
      <c r="D154" s="211" t="s">
        <v>134</v>
      </c>
      <c r="E154" s="212" t="s">
        <v>827</v>
      </c>
      <c r="F154" s="213" t="s">
        <v>828</v>
      </c>
      <c r="G154" s="214" t="s">
        <v>749</v>
      </c>
      <c r="H154" s="246"/>
      <c r="I154" s="216"/>
      <c r="J154" s="217">
        <f>ROUND(I154*H154,2)</f>
        <v>0</v>
      </c>
      <c r="K154" s="218"/>
      <c r="L154" s="44"/>
      <c r="M154" s="219" t="s">
        <v>1</v>
      </c>
      <c r="N154" s="220" t="s">
        <v>42</v>
      </c>
      <c r="O154" s="91"/>
      <c r="P154" s="221">
        <f>O154*H154</f>
        <v>0</v>
      </c>
      <c r="Q154" s="221">
        <v>0</v>
      </c>
      <c r="R154" s="221">
        <f>Q154*H154</f>
        <v>0</v>
      </c>
      <c r="S154" s="221">
        <v>0</v>
      </c>
      <c r="T154" s="22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3" t="s">
        <v>138</v>
      </c>
      <c r="AT154" s="223" t="s">
        <v>134</v>
      </c>
      <c r="AU154" s="223" t="s">
        <v>85</v>
      </c>
      <c r="AY154" s="17" t="s">
        <v>133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85</v>
      </c>
      <c r="BK154" s="224">
        <f>ROUND(I154*H154,2)</f>
        <v>0</v>
      </c>
      <c r="BL154" s="17" t="s">
        <v>138</v>
      </c>
      <c r="BM154" s="223" t="s">
        <v>252</v>
      </c>
    </row>
    <row r="155" s="2" customFormat="1" ht="24.15" customHeight="1">
      <c r="A155" s="38"/>
      <c r="B155" s="39"/>
      <c r="C155" s="211" t="s">
        <v>253</v>
      </c>
      <c r="D155" s="211" t="s">
        <v>134</v>
      </c>
      <c r="E155" s="212" t="s">
        <v>750</v>
      </c>
      <c r="F155" s="213" t="s">
        <v>751</v>
      </c>
      <c r="G155" s="214" t="s">
        <v>151</v>
      </c>
      <c r="H155" s="215">
        <v>1</v>
      </c>
      <c r="I155" s="216"/>
      <c r="J155" s="217">
        <f>ROUND(I155*H155,2)</f>
        <v>0</v>
      </c>
      <c r="K155" s="218"/>
      <c r="L155" s="44"/>
      <c r="M155" s="219" t="s">
        <v>1</v>
      </c>
      <c r="N155" s="220" t="s">
        <v>42</v>
      </c>
      <c r="O155" s="91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138</v>
      </c>
      <c r="AT155" s="223" t="s">
        <v>134</v>
      </c>
      <c r="AU155" s="223" t="s">
        <v>85</v>
      </c>
      <c r="AY155" s="17" t="s">
        <v>133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85</v>
      </c>
      <c r="BK155" s="224">
        <f>ROUND(I155*H155,2)</f>
        <v>0</v>
      </c>
      <c r="BL155" s="17" t="s">
        <v>138</v>
      </c>
      <c r="BM155" s="223" t="s">
        <v>256</v>
      </c>
    </row>
    <row r="156" s="2" customFormat="1" ht="16.5" customHeight="1">
      <c r="A156" s="38"/>
      <c r="B156" s="39"/>
      <c r="C156" s="211" t="s">
        <v>195</v>
      </c>
      <c r="D156" s="211" t="s">
        <v>134</v>
      </c>
      <c r="E156" s="212" t="s">
        <v>829</v>
      </c>
      <c r="F156" s="213" t="s">
        <v>830</v>
      </c>
      <c r="G156" s="214" t="s">
        <v>304</v>
      </c>
      <c r="H156" s="215">
        <v>238</v>
      </c>
      <c r="I156" s="216"/>
      <c r="J156" s="217">
        <f>ROUND(I156*H156,2)</f>
        <v>0</v>
      </c>
      <c r="K156" s="218"/>
      <c r="L156" s="44"/>
      <c r="M156" s="219" t="s">
        <v>1</v>
      </c>
      <c r="N156" s="220" t="s">
        <v>42</v>
      </c>
      <c r="O156" s="91"/>
      <c r="P156" s="221">
        <f>O156*H156</f>
        <v>0</v>
      </c>
      <c r="Q156" s="221">
        <v>0</v>
      </c>
      <c r="R156" s="221">
        <f>Q156*H156</f>
        <v>0</v>
      </c>
      <c r="S156" s="221">
        <v>0</v>
      </c>
      <c r="T156" s="22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3" t="s">
        <v>138</v>
      </c>
      <c r="AT156" s="223" t="s">
        <v>134</v>
      </c>
      <c r="AU156" s="223" t="s">
        <v>85</v>
      </c>
      <c r="AY156" s="17" t="s">
        <v>133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85</v>
      </c>
      <c r="BK156" s="224">
        <f>ROUND(I156*H156,2)</f>
        <v>0</v>
      </c>
      <c r="BL156" s="17" t="s">
        <v>138</v>
      </c>
      <c r="BM156" s="223" t="s">
        <v>259</v>
      </c>
    </row>
    <row r="157" s="2" customFormat="1" ht="24.15" customHeight="1">
      <c r="A157" s="38"/>
      <c r="B157" s="39"/>
      <c r="C157" s="211" t="s">
        <v>260</v>
      </c>
      <c r="D157" s="211" t="s">
        <v>134</v>
      </c>
      <c r="E157" s="212" t="s">
        <v>831</v>
      </c>
      <c r="F157" s="213" t="s">
        <v>759</v>
      </c>
      <c r="G157" s="214" t="s">
        <v>151</v>
      </c>
      <c r="H157" s="215">
        <v>1</v>
      </c>
      <c r="I157" s="216"/>
      <c r="J157" s="217">
        <f>ROUND(I157*H157,2)</f>
        <v>0</v>
      </c>
      <c r="K157" s="218"/>
      <c r="L157" s="44"/>
      <c r="M157" s="241" t="s">
        <v>1</v>
      </c>
      <c r="N157" s="242" t="s">
        <v>42</v>
      </c>
      <c r="O157" s="243"/>
      <c r="P157" s="244">
        <f>O157*H157</f>
        <v>0</v>
      </c>
      <c r="Q157" s="244">
        <v>0</v>
      </c>
      <c r="R157" s="244">
        <f>Q157*H157</f>
        <v>0</v>
      </c>
      <c r="S157" s="244">
        <v>0</v>
      </c>
      <c r="T157" s="245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3" t="s">
        <v>138</v>
      </c>
      <c r="AT157" s="223" t="s">
        <v>134</v>
      </c>
      <c r="AU157" s="223" t="s">
        <v>85</v>
      </c>
      <c r="AY157" s="17" t="s">
        <v>133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85</v>
      </c>
      <c r="BK157" s="224">
        <f>ROUND(I157*H157,2)</f>
        <v>0</v>
      </c>
      <c r="BL157" s="17" t="s">
        <v>138</v>
      </c>
      <c r="BM157" s="223" t="s">
        <v>263</v>
      </c>
    </row>
    <row r="158" s="2" customFormat="1" ht="6.96" customHeight="1">
      <c r="A158" s="38"/>
      <c r="B158" s="66"/>
      <c r="C158" s="67"/>
      <c r="D158" s="67"/>
      <c r="E158" s="67"/>
      <c r="F158" s="67"/>
      <c r="G158" s="67"/>
      <c r="H158" s="67"/>
      <c r="I158" s="67"/>
      <c r="J158" s="67"/>
      <c r="K158" s="67"/>
      <c r="L158" s="44"/>
      <c r="M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</row>
  </sheetData>
  <sheetProtection sheet="1" autoFilter="0" formatColumns="0" formatRows="0" objects="1" scenarios="1" spinCount="100000" saltValue="UZL/5tZoAWdPDFmCQNhp086almDXdy5MinqbKjnjvBMDX6aNPrHASw/7h8Ph1FWFpmCA7MvL7cHTtHpvTNcqiw==" hashValue="Ml+n1ErWV4FB8jsiti/QivZTTq3G+pOZ0qLd8IneXzZRYpein+S+qinYF897r+jSlinm3EddNf0UYKFd5lgnxg==" algorithmName="SHA-512" password="CC35"/>
  <autoFilter ref="C118:K157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87</v>
      </c>
    </row>
    <row r="4" s="1" customFormat="1" ht="24.96" customHeight="1">
      <c r="B4" s="20"/>
      <c r="D4" s="138" t="s">
        <v>100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MŠ Křesťanská - rekonstrukce kuchyně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832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33</v>
      </c>
      <c r="G12" s="38"/>
      <c r="H12" s="38"/>
      <c r="I12" s="140" t="s">
        <v>22</v>
      </c>
      <c r="J12" s="144" t="str">
        <f>'Rekapitulace stavby'!AN8</f>
        <v>24. 3. 2025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>00255513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>město Horažďovice</v>
      </c>
      <c r="F15" s="38"/>
      <c r="G15" s="38"/>
      <c r="H15" s="38"/>
      <c r="I15" s="140" t="s">
        <v>28</v>
      </c>
      <c r="J15" s="143" t="str">
        <f>IF('Rekapitulace stavby'!AN11="","",'Rekapitulace stavby'!AN11)</f>
        <v>CZ00255513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28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35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37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39</v>
      </c>
      <c r="G32" s="38"/>
      <c r="H32" s="38"/>
      <c r="I32" s="152" t="s">
        <v>38</v>
      </c>
      <c r="J32" s="15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41</v>
      </c>
      <c r="E33" s="140" t="s">
        <v>42</v>
      </c>
      <c r="F33" s="154">
        <f>ROUND((SUM(BE119:BE158)),  2)</f>
        <v>0</v>
      </c>
      <c r="G33" s="38"/>
      <c r="H33" s="38"/>
      <c r="I33" s="155">
        <v>0.20999999999999999</v>
      </c>
      <c r="J33" s="154">
        <f>ROUND(((SUM(BE119:BE158))*I33),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43</v>
      </c>
      <c r="F34" s="154">
        <f>ROUND((SUM(BF119:BF158)),  2)</f>
        <v>0</v>
      </c>
      <c r="G34" s="38"/>
      <c r="H34" s="38"/>
      <c r="I34" s="155">
        <v>0.12</v>
      </c>
      <c r="J34" s="154">
        <f>ROUND(((SUM(BF119:BF158))*I34),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44</v>
      </c>
      <c r="F35" s="154">
        <f>ROUND((SUM(BG119:BG158)),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45</v>
      </c>
      <c r="F36" s="154">
        <f>ROUND((SUM(BH119:BH158)),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46</v>
      </c>
      <c r="F37" s="154">
        <f>ROUND((SUM(BI119:BI158)),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47</v>
      </c>
      <c r="E39" s="158"/>
      <c r="F39" s="158"/>
      <c r="G39" s="159" t="s">
        <v>48</v>
      </c>
      <c r="H39" s="160" t="s">
        <v>49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50</v>
      </c>
      <c r="E50" s="164"/>
      <c r="F50" s="164"/>
      <c r="G50" s="163" t="s">
        <v>51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52</v>
      </c>
      <c r="E61" s="166"/>
      <c r="F61" s="167" t="s">
        <v>53</v>
      </c>
      <c r="G61" s="165" t="s">
        <v>52</v>
      </c>
      <c r="H61" s="166"/>
      <c r="I61" s="166"/>
      <c r="J61" s="168" t="s">
        <v>53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54</v>
      </c>
      <c r="E65" s="169"/>
      <c r="F65" s="169"/>
      <c r="G65" s="163" t="s">
        <v>55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52</v>
      </c>
      <c r="E76" s="166"/>
      <c r="F76" s="167" t="s">
        <v>53</v>
      </c>
      <c r="G76" s="165" t="s">
        <v>52</v>
      </c>
      <c r="H76" s="166"/>
      <c r="I76" s="166"/>
      <c r="J76" s="168" t="s">
        <v>53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103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74" t="str">
        <f>E7</f>
        <v>MŠ Křesťanská - rekonstrukce kuchyně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101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05 - Vytápění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24. 3. 2025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Horažďovice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35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5" t="s">
        <v>104</v>
      </c>
      <c r="D94" s="176"/>
      <c r="E94" s="176"/>
      <c r="F94" s="176"/>
      <c r="G94" s="176"/>
      <c r="H94" s="176"/>
      <c r="I94" s="176"/>
      <c r="J94" s="177" t="s">
        <v>105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78" t="s">
        <v>106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107</v>
      </c>
    </row>
    <row r="97" hidden="1" s="9" customFormat="1" ht="24.96" customHeight="1">
      <c r="A97" s="9"/>
      <c r="B97" s="179"/>
      <c r="C97" s="180"/>
      <c r="D97" s="181" t="s">
        <v>833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9" customFormat="1" ht="24.96" customHeight="1">
      <c r="A98" s="9"/>
      <c r="B98" s="179"/>
      <c r="C98" s="180"/>
      <c r="D98" s="181" t="s">
        <v>834</v>
      </c>
      <c r="E98" s="182"/>
      <c r="F98" s="182"/>
      <c r="G98" s="182"/>
      <c r="H98" s="182"/>
      <c r="I98" s="182"/>
      <c r="J98" s="183">
        <f>J136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hidden="1" s="9" customFormat="1" ht="24.96" customHeight="1">
      <c r="A99" s="9"/>
      <c r="B99" s="179"/>
      <c r="C99" s="180"/>
      <c r="D99" s="181" t="s">
        <v>763</v>
      </c>
      <c r="E99" s="182"/>
      <c r="F99" s="182"/>
      <c r="G99" s="182"/>
      <c r="H99" s="182"/>
      <c r="I99" s="182"/>
      <c r="J99" s="183">
        <f>J145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hidden="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hidden="1"/>
    <row r="103" hidden="1"/>
    <row r="104" hidden="1"/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118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74" t="str">
        <f>E7</f>
        <v>MŠ Křesťanská - rekonstrukce kuchyně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101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05 - Vytápění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 xml:space="preserve"> </v>
      </c>
      <c r="G113" s="40"/>
      <c r="H113" s="40"/>
      <c r="I113" s="32" t="s">
        <v>22</v>
      </c>
      <c r="J113" s="79" t="str">
        <f>IF(J12="","",J12)</f>
        <v>24. 3. 2025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>město Horažďovice</v>
      </c>
      <c r="G115" s="40"/>
      <c r="H115" s="40"/>
      <c r="I115" s="32" t="s">
        <v>32</v>
      </c>
      <c r="J115" s="36" t="str">
        <f>E21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30</v>
      </c>
      <c r="D116" s="40"/>
      <c r="E116" s="40"/>
      <c r="F116" s="27" t="str">
        <f>IF(E18="","",E18)</f>
        <v>Vyplň údaj</v>
      </c>
      <c r="G116" s="40"/>
      <c r="H116" s="40"/>
      <c r="I116" s="32" t="s">
        <v>35</v>
      </c>
      <c r="J116" s="36" t="str">
        <f>E24</f>
        <v xml:space="preserve">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0" customFormat="1" ht="29.28" customHeight="1">
      <c r="A118" s="185"/>
      <c r="B118" s="186"/>
      <c r="C118" s="187" t="s">
        <v>119</v>
      </c>
      <c r="D118" s="188" t="s">
        <v>62</v>
      </c>
      <c r="E118" s="188" t="s">
        <v>58</v>
      </c>
      <c r="F118" s="188" t="s">
        <v>59</v>
      </c>
      <c r="G118" s="188" t="s">
        <v>120</v>
      </c>
      <c r="H118" s="188" t="s">
        <v>121</v>
      </c>
      <c r="I118" s="188" t="s">
        <v>122</v>
      </c>
      <c r="J118" s="189" t="s">
        <v>105</v>
      </c>
      <c r="K118" s="190" t="s">
        <v>123</v>
      </c>
      <c r="L118" s="191"/>
      <c r="M118" s="100" t="s">
        <v>1</v>
      </c>
      <c r="N118" s="101" t="s">
        <v>41</v>
      </c>
      <c r="O118" s="101" t="s">
        <v>124</v>
      </c>
      <c r="P118" s="101" t="s">
        <v>125</v>
      </c>
      <c r="Q118" s="101" t="s">
        <v>126</v>
      </c>
      <c r="R118" s="101" t="s">
        <v>127</v>
      </c>
      <c r="S118" s="101" t="s">
        <v>128</v>
      </c>
      <c r="T118" s="102" t="s">
        <v>129</v>
      </c>
      <c r="U118" s="185"/>
      <c r="V118" s="185"/>
      <c r="W118" s="185"/>
      <c r="X118" s="185"/>
      <c r="Y118" s="185"/>
      <c r="Z118" s="185"/>
      <c r="AA118" s="185"/>
      <c r="AB118" s="185"/>
      <c r="AC118" s="185"/>
      <c r="AD118" s="185"/>
      <c r="AE118" s="185"/>
    </row>
    <row r="119" s="2" customFormat="1" ht="22.8" customHeight="1">
      <c r="A119" s="38"/>
      <c r="B119" s="39"/>
      <c r="C119" s="107" t="s">
        <v>130</v>
      </c>
      <c r="D119" s="40"/>
      <c r="E119" s="40"/>
      <c r="F119" s="40"/>
      <c r="G119" s="40"/>
      <c r="H119" s="40"/>
      <c r="I119" s="40"/>
      <c r="J119" s="192">
        <f>BK119</f>
        <v>0</v>
      </c>
      <c r="K119" s="40"/>
      <c r="L119" s="44"/>
      <c r="M119" s="103"/>
      <c r="N119" s="193"/>
      <c r="O119" s="104"/>
      <c r="P119" s="194">
        <f>P120+P136+P145</f>
        <v>0</v>
      </c>
      <c r="Q119" s="104"/>
      <c r="R119" s="194">
        <f>R120+R136+R145</f>
        <v>0</v>
      </c>
      <c r="S119" s="104"/>
      <c r="T119" s="195">
        <f>T120+T136+T145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76</v>
      </c>
      <c r="AU119" s="17" t="s">
        <v>107</v>
      </c>
      <c r="BK119" s="196">
        <f>BK120+BK136+BK145</f>
        <v>0</v>
      </c>
    </row>
    <row r="120" s="11" customFormat="1" ht="25.92" customHeight="1">
      <c r="A120" s="11"/>
      <c r="B120" s="197"/>
      <c r="C120" s="198"/>
      <c r="D120" s="199" t="s">
        <v>76</v>
      </c>
      <c r="E120" s="200" t="s">
        <v>131</v>
      </c>
      <c r="F120" s="200" t="s">
        <v>835</v>
      </c>
      <c r="G120" s="198"/>
      <c r="H120" s="198"/>
      <c r="I120" s="201"/>
      <c r="J120" s="202">
        <f>BK120</f>
        <v>0</v>
      </c>
      <c r="K120" s="198"/>
      <c r="L120" s="203"/>
      <c r="M120" s="204"/>
      <c r="N120" s="205"/>
      <c r="O120" s="205"/>
      <c r="P120" s="206">
        <f>SUM(P121:P135)</f>
        <v>0</v>
      </c>
      <c r="Q120" s="205"/>
      <c r="R120" s="206">
        <f>SUM(R121:R135)</f>
        <v>0</v>
      </c>
      <c r="S120" s="205"/>
      <c r="T120" s="207">
        <f>SUM(T121:T135)</f>
        <v>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R120" s="208" t="s">
        <v>85</v>
      </c>
      <c r="AT120" s="209" t="s">
        <v>76</v>
      </c>
      <c r="AU120" s="209" t="s">
        <v>77</v>
      </c>
      <c r="AY120" s="208" t="s">
        <v>133</v>
      </c>
      <c r="BK120" s="210">
        <f>SUM(BK121:BK135)</f>
        <v>0</v>
      </c>
    </row>
    <row r="121" s="2" customFormat="1" ht="24.15" customHeight="1">
      <c r="A121" s="38"/>
      <c r="B121" s="39"/>
      <c r="C121" s="211" t="s">
        <v>77</v>
      </c>
      <c r="D121" s="211" t="s">
        <v>134</v>
      </c>
      <c r="E121" s="212" t="s">
        <v>836</v>
      </c>
      <c r="F121" s="213" t="s">
        <v>837</v>
      </c>
      <c r="G121" s="214" t="s">
        <v>137</v>
      </c>
      <c r="H121" s="215">
        <v>12</v>
      </c>
      <c r="I121" s="216"/>
      <c r="J121" s="217">
        <f>ROUND(I121*H121,2)</f>
        <v>0</v>
      </c>
      <c r="K121" s="218"/>
      <c r="L121" s="44"/>
      <c r="M121" s="219" t="s">
        <v>1</v>
      </c>
      <c r="N121" s="220" t="s">
        <v>42</v>
      </c>
      <c r="O121" s="91"/>
      <c r="P121" s="221">
        <f>O121*H121</f>
        <v>0</v>
      </c>
      <c r="Q121" s="221">
        <v>0</v>
      </c>
      <c r="R121" s="221">
        <f>Q121*H121</f>
        <v>0</v>
      </c>
      <c r="S121" s="221">
        <v>0</v>
      </c>
      <c r="T121" s="222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3" t="s">
        <v>138</v>
      </c>
      <c r="AT121" s="223" t="s">
        <v>134</v>
      </c>
      <c r="AU121" s="223" t="s">
        <v>85</v>
      </c>
      <c r="AY121" s="17" t="s">
        <v>133</v>
      </c>
      <c r="BE121" s="224">
        <f>IF(N121="základní",J121,0)</f>
        <v>0</v>
      </c>
      <c r="BF121" s="224">
        <f>IF(N121="snížená",J121,0)</f>
        <v>0</v>
      </c>
      <c r="BG121" s="224">
        <f>IF(N121="zákl. přenesená",J121,0)</f>
        <v>0</v>
      </c>
      <c r="BH121" s="224">
        <f>IF(N121="sníž. přenesená",J121,0)</f>
        <v>0</v>
      </c>
      <c r="BI121" s="224">
        <f>IF(N121="nulová",J121,0)</f>
        <v>0</v>
      </c>
      <c r="BJ121" s="17" t="s">
        <v>85</v>
      </c>
      <c r="BK121" s="224">
        <f>ROUND(I121*H121,2)</f>
        <v>0</v>
      </c>
      <c r="BL121" s="17" t="s">
        <v>138</v>
      </c>
      <c r="BM121" s="223" t="s">
        <v>87</v>
      </c>
    </row>
    <row r="122" s="2" customFormat="1" ht="24.15" customHeight="1">
      <c r="A122" s="38"/>
      <c r="B122" s="39"/>
      <c r="C122" s="211" t="s">
        <v>77</v>
      </c>
      <c r="D122" s="211" t="s">
        <v>134</v>
      </c>
      <c r="E122" s="212" t="s">
        <v>838</v>
      </c>
      <c r="F122" s="213" t="s">
        <v>839</v>
      </c>
      <c r="G122" s="214" t="s">
        <v>137</v>
      </c>
      <c r="H122" s="215">
        <v>1</v>
      </c>
      <c r="I122" s="216"/>
      <c r="J122" s="217">
        <f>ROUND(I122*H122,2)</f>
        <v>0</v>
      </c>
      <c r="K122" s="218"/>
      <c r="L122" s="44"/>
      <c r="M122" s="219" t="s">
        <v>1</v>
      </c>
      <c r="N122" s="220" t="s">
        <v>42</v>
      </c>
      <c r="O122" s="91"/>
      <c r="P122" s="221">
        <f>O122*H122</f>
        <v>0</v>
      </c>
      <c r="Q122" s="221">
        <v>0</v>
      </c>
      <c r="R122" s="221">
        <f>Q122*H122</f>
        <v>0</v>
      </c>
      <c r="S122" s="221">
        <v>0</v>
      </c>
      <c r="T122" s="22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3" t="s">
        <v>138</v>
      </c>
      <c r="AT122" s="223" t="s">
        <v>134</v>
      </c>
      <c r="AU122" s="223" t="s">
        <v>85</v>
      </c>
      <c r="AY122" s="17" t="s">
        <v>133</v>
      </c>
      <c r="BE122" s="224">
        <f>IF(N122="základní",J122,0)</f>
        <v>0</v>
      </c>
      <c r="BF122" s="224">
        <f>IF(N122="snížená",J122,0)</f>
        <v>0</v>
      </c>
      <c r="BG122" s="224">
        <f>IF(N122="zákl. přenesená",J122,0)</f>
        <v>0</v>
      </c>
      <c r="BH122" s="224">
        <f>IF(N122="sníž. přenesená",J122,0)</f>
        <v>0</v>
      </c>
      <c r="BI122" s="224">
        <f>IF(N122="nulová",J122,0)</f>
        <v>0</v>
      </c>
      <c r="BJ122" s="17" t="s">
        <v>85</v>
      </c>
      <c r="BK122" s="224">
        <f>ROUND(I122*H122,2)</f>
        <v>0</v>
      </c>
      <c r="BL122" s="17" t="s">
        <v>138</v>
      </c>
      <c r="BM122" s="223" t="s">
        <v>138</v>
      </c>
    </row>
    <row r="123" s="2" customFormat="1" ht="24.15" customHeight="1">
      <c r="A123" s="38"/>
      <c r="B123" s="39"/>
      <c r="C123" s="211" t="s">
        <v>77</v>
      </c>
      <c r="D123" s="211" t="s">
        <v>134</v>
      </c>
      <c r="E123" s="212" t="s">
        <v>840</v>
      </c>
      <c r="F123" s="213" t="s">
        <v>841</v>
      </c>
      <c r="G123" s="214" t="s">
        <v>137</v>
      </c>
      <c r="H123" s="215">
        <v>3</v>
      </c>
      <c r="I123" s="216"/>
      <c r="J123" s="217">
        <f>ROUND(I123*H123,2)</f>
        <v>0</v>
      </c>
      <c r="K123" s="218"/>
      <c r="L123" s="44"/>
      <c r="M123" s="219" t="s">
        <v>1</v>
      </c>
      <c r="N123" s="220" t="s">
        <v>42</v>
      </c>
      <c r="O123" s="91"/>
      <c r="P123" s="221">
        <f>O123*H123</f>
        <v>0</v>
      </c>
      <c r="Q123" s="221">
        <v>0</v>
      </c>
      <c r="R123" s="221">
        <f>Q123*H123</f>
        <v>0</v>
      </c>
      <c r="S123" s="221">
        <v>0</v>
      </c>
      <c r="T123" s="22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3" t="s">
        <v>138</v>
      </c>
      <c r="AT123" s="223" t="s">
        <v>134</v>
      </c>
      <c r="AU123" s="223" t="s">
        <v>85</v>
      </c>
      <c r="AY123" s="17" t="s">
        <v>133</v>
      </c>
      <c r="BE123" s="224">
        <f>IF(N123="základní",J123,0)</f>
        <v>0</v>
      </c>
      <c r="BF123" s="224">
        <f>IF(N123="snížená",J123,0)</f>
        <v>0</v>
      </c>
      <c r="BG123" s="224">
        <f>IF(N123="zákl. přenesená",J123,0)</f>
        <v>0</v>
      </c>
      <c r="BH123" s="224">
        <f>IF(N123="sníž. přenesená",J123,0)</f>
        <v>0</v>
      </c>
      <c r="BI123" s="224">
        <f>IF(N123="nulová",J123,0)</f>
        <v>0</v>
      </c>
      <c r="BJ123" s="17" t="s">
        <v>85</v>
      </c>
      <c r="BK123" s="224">
        <f>ROUND(I123*H123,2)</f>
        <v>0</v>
      </c>
      <c r="BL123" s="17" t="s">
        <v>138</v>
      </c>
      <c r="BM123" s="223" t="s">
        <v>144</v>
      </c>
    </row>
    <row r="124" s="2" customFormat="1" ht="24.15" customHeight="1">
      <c r="A124" s="38"/>
      <c r="B124" s="39"/>
      <c r="C124" s="211" t="s">
        <v>77</v>
      </c>
      <c r="D124" s="211" t="s">
        <v>134</v>
      </c>
      <c r="E124" s="212" t="s">
        <v>842</v>
      </c>
      <c r="F124" s="213" t="s">
        <v>843</v>
      </c>
      <c r="G124" s="214" t="s">
        <v>137</v>
      </c>
      <c r="H124" s="215">
        <v>2</v>
      </c>
      <c r="I124" s="216"/>
      <c r="J124" s="217">
        <f>ROUND(I124*H124,2)</f>
        <v>0</v>
      </c>
      <c r="K124" s="218"/>
      <c r="L124" s="44"/>
      <c r="M124" s="219" t="s">
        <v>1</v>
      </c>
      <c r="N124" s="220" t="s">
        <v>42</v>
      </c>
      <c r="O124" s="91"/>
      <c r="P124" s="221">
        <f>O124*H124</f>
        <v>0</v>
      </c>
      <c r="Q124" s="221">
        <v>0</v>
      </c>
      <c r="R124" s="221">
        <f>Q124*H124</f>
        <v>0</v>
      </c>
      <c r="S124" s="221">
        <v>0</v>
      </c>
      <c r="T124" s="222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3" t="s">
        <v>138</v>
      </c>
      <c r="AT124" s="223" t="s">
        <v>134</v>
      </c>
      <c r="AU124" s="223" t="s">
        <v>85</v>
      </c>
      <c r="AY124" s="17" t="s">
        <v>133</v>
      </c>
      <c r="BE124" s="224">
        <f>IF(N124="základní",J124,0)</f>
        <v>0</v>
      </c>
      <c r="BF124" s="224">
        <f>IF(N124="snížená",J124,0)</f>
        <v>0</v>
      </c>
      <c r="BG124" s="224">
        <f>IF(N124="zákl. přenesená",J124,0)</f>
        <v>0</v>
      </c>
      <c r="BH124" s="224">
        <f>IF(N124="sníž. přenesená",J124,0)</f>
        <v>0</v>
      </c>
      <c r="BI124" s="224">
        <f>IF(N124="nulová",J124,0)</f>
        <v>0</v>
      </c>
      <c r="BJ124" s="17" t="s">
        <v>85</v>
      </c>
      <c r="BK124" s="224">
        <f>ROUND(I124*H124,2)</f>
        <v>0</v>
      </c>
      <c r="BL124" s="17" t="s">
        <v>138</v>
      </c>
      <c r="BM124" s="223" t="s">
        <v>147</v>
      </c>
    </row>
    <row r="125" s="2" customFormat="1" ht="24.15" customHeight="1">
      <c r="A125" s="38"/>
      <c r="B125" s="39"/>
      <c r="C125" s="211" t="s">
        <v>77</v>
      </c>
      <c r="D125" s="211" t="s">
        <v>134</v>
      </c>
      <c r="E125" s="212" t="s">
        <v>844</v>
      </c>
      <c r="F125" s="213" t="s">
        <v>845</v>
      </c>
      <c r="G125" s="214" t="s">
        <v>137</v>
      </c>
      <c r="H125" s="215">
        <v>1</v>
      </c>
      <c r="I125" s="216"/>
      <c r="J125" s="217">
        <f>ROUND(I125*H125,2)</f>
        <v>0</v>
      </c>
      <c r="K125" s="218"/>
      <c r="L125" s="44"/>
      <c r="M125" s="219" t="s">
        <v>1</v>
      </c>
      <c r="N125" s="220" t="s">
        <v>42</v>
      </c>
      <c r="O125" s="91"/>
      <c r="P125" s="221">
        <f>O125*H125</f>
        <v>0</v>
      </c>
      <c r="Q125" s="221">
        <v>0</v>
      </c>
      <c r="R125" s="221">
        <f>Q125*H125</f>
        <v>0</v>
      </c>
      <c r="S125" s="221">
        <v>0</v>
      </c>
      <c r="T125" s="22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3" t="s">
        <v>138</v>
      </c>
      <c r="AT125" s="223" t="s">
        <v>134</v>
      </c>
      <c r="AU125" s="223" t="s">
        <v>85</v>
      </c>
      <c r="AY125" s="17" t="s">
        <v>133</v>
      </c>
      <c r="BE125" s="224">
        <f>IF(N125="základní",J125,0)</f>
        <v>0</v>
      </c>
      <c r="BF125" s="224">
        <f>IF(N125="snížená",J125,0)</f>
        <v>0</v>
      </c>
      <c r="BG125" s="224">
        <f>IF(N125="zákl. přenesená",J125,0)</f>
        <v>0</v>
      </c>
      <c r="BH125" s="224">
        <f>IF(N125="sníž. přenesená",J125,0)</f>
        <v>0</v>
      </c>
      <c r="BI125" s="224">
        <f>IF(N125="nulová",J125,0)</f>
        <v>0</v>
      </c>
      <c r="BJ125" s="17" t="s">
        <v>85</v>
      </c>
      <c r="BK125" s="224">
        <f>ROUND(I125*H125,2)</f>
        <v>0</v>
      </c>
      <c r="BL125" s="17" t="s">
        <v>138</v>
      </c>
      <c r="BM125" s="223" t="s">
        <v>152</v>
      </c>
    </row>
    <row r="126" s="2" customFormat="1" ht="24.15" customHeight="1">
      <c r="A126" s="38"/>
      <c r="B126" s="39"/>
      <c r="C126" s="211" t="s">
        <v>77</v>
      </c>
      <c r="D126" s="211" t="s">
        <v>134</v>
      </c>
      <c r="E126" s="212" t="s">
        <v>846</v>
      </c>
      <c r="F126" s="213" t="s">
        <v>847</v>
      </c>
      <c r="G126" s="214" t="s">
        <v>137</v>
      </c>
      <c r="H126" s="215">
        <v>3</v>
      </c>
      <c r="I126" s="216"/>
      <c r="J126" s="217">
        <f>ROUND(I126*H126,2)</f>
        <v>0</v>
      </c>
      <c r="K126" s="218"/>
      <c r="L126" s="44"/>
      <c r="M126" s="219" t="s">
        <v>1</v>
      </c>
      <c r="N126" s="220" t="s">
        <v>42</v>
      </c>
      <c r="O126" s="91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3" t="s">
        <v>138</v>
      </c>
      <c r="AT126" s="223" t="s">
        <v>134</v>
      </c>
      <c r="AU126" s="223" t="s">
        <v>85</v>
      </c>
      <c r="AY126" s="17" t="s">
        <v>133</v>
      </c>
      <c r="BE126" s="224">
        <f>IF(N126="základní",J126,0)</f>
        <v>0</v>
      </c>
      <c r="BF126" s="224">
        <f>IF(N126="snížená",J126,0)</f>
        <v>0</v>
      </c>
      <c r="BG126" s="224">
        <f>IF(N126="zákl. přenesená",J126,0)</f>
        <v>0</v>
      </c>
      <c r="BH126" s="224">
        <f>IF(N126="sníž. přenesená",J126,0)</f>
        <v>0</v>
      </c>
      <c r="BI126" s="224">
        <f>IF(N126="nulová",J126,0)</f>
        <v>0</v>
      </c>
      <c r="BJ126" s="17" t="s">
        <v>85</v>
      </c>
      <c r="BK126" s="224">
        <f>ROUND(I126*H126,2)</f>
        <v>0</v>
      </c>
      <c r="BL126" s="17" t="s">
        <v>138</v>
      </c>
      <c r="BM126" s="223" t="s">
        <v>8</v>
      </c>
    </row>
    <row r="127" s="2" customFormat="1" ht="24.15" customHeight="1">
      <c r="A127" s="38"/>
      <c r="B127" s="39"/>
      <c r="C127" s="211" t="s">
        <v>77</v>
      </c>
      <c r="D127" s="211" t="s">
        <v>134</v>
      </c>
      <c r="E127" s="212" t="s">
        <v>848</v>
      </c>
      <c r="F127" s="213" t="s">
        <v>849</v>
      </c>
      <c r="G127" s="214" t="s">
        <v>137</v>
      </c>
      <c r="H127" s="215">
        <v>6</v>
      </c>
      <c r="I127" s="216"/>
      <c r="J127" s="217">
        <f>ROUND(I127*H127,2)</f>
        <v>0</v>
      </c>
      <c r="K127" s="218"/>
      <c r="L127" s="44"/>
      <c r="M127" s="219" t="s">
        <v>1</v>
      </c>
      <c r="N127" s="220" t="s">
        <v>42</v>
      </c>
      <c r="O127" s="91"/>
      <c r="P127" s="221">
        <f>O127*H127</f>
        <v>0</v>
      </c>
      <c r="Q127" s="221">
        <v>0</v>
      </c>
      <c r="R127" s="221">
        <f>Q127*H127</f>
        <v>0</v>
      </c>
      <c r="S127" s="221">
        <v>0</v>
      </c>
      <c r="T127" s="22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3" t="s">
        <v>138</v>
      </c>
      <c r="AT127" s="223" t="s">
        <v>134</v>
      </c>
      <c r="AU127" s="223" t="s">
        <v>85</v>
      </c>
      <c r="AY127" s="17" t="s">
        <v>133</v>
      </c>
      <c r="BE127" s="224">
        <f>IF(N127="základní",J127,0)</f>
        <v>0</v>
      </c>
      <c r="BF127" s="224">
        <f>IF(N127="snížená",J127,0)</f>
        <v>0</v>
      </c>
      <c r="BG127" s="224">
        <f>IF(N127="zákl. přenesená",J127,0)</f>
        <v>0</v>
      </c>
      <c r="BH127" s="224">
        <f>IF(N127="sníž. přenesená",J127,0)</f>
        <v>0</v>
      </c>
      <c r="BI127" s="224">
        <f>IF(N127="nulová",J127,0)</f>
        <v>0</v>
      </c>
      <c r="BJ127" s="17" t="s">
        <v>85</v>
      </c>
      <c r="BK127" s="224">
        <f>ROUND(I127*H127,2)</f>
        <v>0</v>
      </c>
      <c r="BL127" s="17" t="s">
        <v>138</v>
      </c>
      <c r="BM127" s="223" t="s">
        <v>158</v>
      </c>
    </row>
    <row r="128" s="2" customFormat="1" ht="24.15" customHeight="1">
      <c r="A128" s="38"/>
      <c r="B128" s="39"/>
      <c r="C128" s="211" t="s">
        <v>77</v>
      </c>
      <c r="D128" s="211" t="s">
        <v>134</v>
      </c>
      <c r="E128" s="212" t="s">
        <v>850</v>
      </c>
      <c r="F128" s="213" t="s">
        <v>851</v>
      </c>
      <c r="G128" s="214" t="s">
        <v>137</v>
      </c>
      <c r="H128" s="215">
        <v>3</v>
      </c>
      <c r="I128" s="216"/>
      <c r="J128" s="217">
        <f>ROUND(I128*H128,2)</f>
        <v>0</v>
      </c>
      <c r="K128" s="218"/>
      <c r="L128" s="44"/>
      <c r="M128" s="219" t="s">
        <v>1</v>
      </c>
      <c r="N128" s="220" t="s">
        <v>42</v>
      </c>
      <c r="O128" s="91"/>
      <c r="P128" s="221">
        <f>O128*H128</f>
        <v>0</v>
      </c>
      <c r="Q128" s="221">
        <v>0</v>
      </c>
      <c r="R128" s="221">
        <f>Q128*H128</f>
        <v>0</v>
      </c>
      <c r="S128" s="221">
        <v>0</v>
      </c>
      <c r="T128" s="22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3" t="s">
        <v>138</v>
      </c>
      <c r="AT128" s="223" t="s">
        <v>134</v>
      </c>
      <c r="AU128" s="223" t="s">
        <v>85</v>
      </c>
      <c r="AY128" s="17" t="s">
        <v>133</v>
      </c>
      <c r="BE128" s="224">
        <f>IF(N128="základní",J128,0)</f>
        <v>0</v>
      </c>
      <c r="BF128" s="224">
        <f>IF(N128="snížená",J128,0)</f>
        <v>0</v>
      </c>
      <c r="BG128" s="224">
        <f>IF(N128="zákl. přenesená",J128,0)</f>
        <v>0</v>
      </c>
      <c r="BH128" s="224">
        <f>IF(N128="sníž. přenesená",J128,0)</f>
        <v>0</v>
      </c>
      <c r="BI128" s="224">
        <f>IF(N128="nulová",J128,0)</f>
        <v>0</v>
      </c>
      <c r="BJ128" s="17" t="s">
        <v>85</v>
      </c>
      <c r="BK128" s="224">
        <f>ROUND(I128*H128,2)</f>
        <v>0</v>
      </c>
      <c r="BL128" s="17" t="s">
        <v>138</v>
      </c>
      <c r="BM128" s="223" t="s">
        <v>161</v>
      </c>
    </row>
    <row r="129" s="2" customFormat="1" ht="24.15" customHeight="1">
      <c r="A129" s="38"/>
      <c r="B129" s="39"/>
      <c r="C129" s="211" t="s">
        <v>77</v>
      </c>
      <c r="D129" s="211" t="s">
        <v>134</v>
      </c>
      <c r="E129" s="212" t="s">
        <v>852</v>
      </c>
      <c r="F129" s="213" t="s">
        <v>853</v>
      </c>
      <c r="G129" s="214" t="s">
        <v>137</v>
      </c>
      <c r="H129" s="215">
        <v>1</v>
      </c>
      <c r="I129" s="216"/>
      <c r="J129" s="217">
        <f>ROUND(I129*H129,2)</f>
        <v>0</v>
      </c>
      <c r="K129" s="218"/>
      <c r="L129" s="44"/>
      <c r="M129" s="219" t="s">
        <v>1</v>
      </c>
      <c r="N129" s="220" t="s">
        <v>42</v>
      </c>
      <c r="O129" s="91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3" t="s">
        <v>138</v>
      </c>
      <c r="AT129" s="223" t="s">
        <v>134</v>
      </c>
      <c r="AU129" s="223" t="s">
        <v>85</v>
      </c>
      <c r="AY129" s="17" t="s">
        <v>133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7" t="s">
        <v>85</v>
      </c>
      <c r="BK129" s="224">
        <f>ROUND(I129*H129,2)</f>
        <v>0</v>
      </c>
      <c r="BL129" s="17" t="s">
        <v>138</v>
      </c>
      <c r="BM129" s="223" t="s">
        <v>165</v>
      </c>
    </row>
    <row r="130" s="2" customFormat="1" ht="24.15" customHeight="1">
      <c r="A130" s="38"/>
      <c r="B130" s="39"/>
      <c r="C130" s="211" t="s">
        <v>77</v>
      </c>
      <c r="D130" s="211" t="s">
        <v>134</v>
      </c>
      <c r="E130" s="212" t="s">
        <v>854</v>
      </c>
      <c r="F130" s="213" t="s">
        <v>855</v>
      </c>
      <c r="G130" s="214" t="s">
        <v>137</v>
      </c>
      <c r="H130" s="215">
        <v>2</v>
      </c>
      <c r="I130" s="216"/>
      <c r="J130" s="217">
        <f>ROUND(I130*H130,2)</f>
        <v>0</v>
      </c>
      <c r="K130" s="218"/>
      <c r="L130" s="44"/>
      <c r="M130" s="219" t="s">
        <v>1</v>
      </c>
      <c r="N130" s="220" t="s">
        <v>42</v>
      </c>
      <c r="O130" s="91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3" t="s">
        <v>138</v>
      </c>
      <c r="AT130" s="223" t="s">
        <v>134</v>
      </c>
      <c r="AU130" s="223" t="s">
        <v>85</v>
      </c>
      <c r="AY130" s="17" t="s">
        <v>133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7" t="s">
        <v>85</v>
      </c>
      <c r="BK130" s="224">
        <f>ROUND(I130*H130,2)</f>
        <v>0</v>
      </c>
      <c r="BL130" s="17" t="s">
        <v>138</v>
      </c>
      <c r="BM130" s="223" t="s">
        <v>168</v>
      </c>
    </row>
    <row r="131" s="2" customFormat="1" ht="16.5" customHeight="1">
      <c r="A131" s="38"/>
      <c r="B131" s="39"/>
      <c r="C131" s="211" t="s">
        <v>77</v>
      </c>
      <c r="D131" s="211" t="s">
        <v>134</v>
      </c>
      <c r="E131" s="212" t="s">
        <v>856</v>
      </c>
      <c r="F131" s="213" t="s">
        <v>857</v>
      </c>
      <c r="G131" s="214" t="s">
        <v>137</v>
      </c>
      <c r="H131" s="215">
        <v>34</v>
      </c>
      <c r="I131" s="216"/>
      <c r="J131" s="217">
        <f>ROUND(I131*H131,2)</f>
        <v>0</v>
      </c>
      <c r="K131" s="218"/>
      <c r="L131" s="44"/>
      <c r="M131" s="219" t="s">
        <v>1</v>
      </c>
      <c r="N131" s="220" t="s">
        <v>42</v>
      </c>
      <c r="O131" s="91"/>
      <c r="P131" s="221">
        <f>O131*H131</f>
        <v>0</v>
      </c>
      <c r="Q131" s="221">
        <v>0</v>
      </c>
      <c r="R131" s="221">
        <f>Q131*H131</f>
        <v>0</v>
      </c>
      <c r="S131" s="221">
        <v>0</v>
      </c>
      <c r="T131" s="22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3" t="s">
        <v>138</v>
      </c>
      <c r="AT131" s="223" t="s">
        <v>134</v>
      </c>
      <c r="AU131" s="223" t="s">
        <v>85</v>
      </c>
      <c r="AY131" s="17" t="s">
        <v>133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7" t="s">
        <v>85</v>
      </c>
      <c r="BK131" s="224">
        <f>ROUND(I131*H131,2)</f>
        <v>0</v>
      </c>
      <c r="BL131" s="17" t="s">
        <v>138</v>
      </c>
      <c r="BM131" s="223" t="s">
        <v>172</v>
      </c>
    </row>
    <row r="132" s="2" customFormat="1" ht="44.25" customHeight="1">
      <c r="A132" s="38"/>
      <c r="B132" s="39"/>
      <c r="C132" s="211" t="s">
        <v>77</v>
      </c>
      <c r="D132" s="211" t="s">
        <v>134</v>
      </c>
      <c r="E132" s="212" t="s">
        <v>858</v>
      </c>
      <c r="F132" s="213" t="s">
        <v>859</v>
      </c>
      <c r="G132" s="214" t="s">
        <v>137</v>
      </c>
      <c r="H132" s="215">
        <v>2</v>
      </c>
      <c r="I132" s="216"/>
      <c r="J132" s="217">
        <f>ROUND(I132*H132,2)</f>
        <v>0</v>
      </c>
      <c r="K132" s="218"/>
      <c r="L132" s="44"/>
      <c r="M132" s="219" t="s">
        <v>1</v>
      </c>
      <c r="N132" s="220" t="s">
        <v>42</v>
      </c>
      <c r="O132" s="91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3" t="s">
        <v>138</v>
      </c>
      <c r="AT132" s="223" t="s">
        <v>134</v>
      </c>
      <c r="AU132" s="223" t="s">
        <v>85</v>
      </c>
      <c r="AY132" s="17" t="s">
        <v>133</v>
      </c>
      <c r="BE132" s="224">
        <f>IF(N132="základní",J132,0)</f>
        <v>0</v>
      </c>
      <c r="BF132" s="224">
        <f>IF(N132="snížená",J132,0)</f>
        <v>0</v>
      </c>
      <c r="BG132" s="224">
        <f>IF(N132="zákl. přenesená",J132,0)</f>
        <v>0</v>
      </c>
      <c r="BH132" s="224">
        <f>IF(N132="sníž. přenesená",J132,0)</f>
        <v>0</v>
      </c>
      <c r="BI132" s="224">
        <f>IF(N132="nulová",J132,0)</f>
        <v>0</v>
      </c>
      <c r="BJ132" s="17" t="s">
        <v>85</v>
      </c>
      <c r="BK132" s="224">
        <f>ROUND(I132*H132,2)</f>
        <v>0</v>
      </c>
      <c r="BL132" s="17" t="s">
        <v>138</v>
      </c>
      <c r="BM132" s="223" t="s">
        <v>175</v>
      </c>
    </row>
    <row r="133" s="2" customFormat="1" ht="16.5" customHeight="1">
      <c r="A133" s="38"/>
      <c r="B133" s="39"/>
      <c r="C133" s="211" t="s">
        <v>77</v>
      </c>
      <c r="D133" s="211" t="s">
        <v>134</v>
      </c>
      <c r="E133" s="212" t="s">
        <v>860</v>
      </c>
      <c r="F133" s="213" t="s">
        <v>861</v>
      </c>
      <c r="G133" s="214" t="s">
        <v>137</v>
      </c>
      <c r="H133" s="215">
        <v>68</v>
      </c>
      <c r="I133" s="216"/>
      <c r="J133" s="217">
        <f>ROUND(I133*H133,2)</f>
        <v>0</v>
      </c>
      <c r="K133" s="218"/>
      <c r="L133" s="44"/>
      <c r="M133" s="219" t="s">
        <v>1</v>
      </c>
      <c r="N133" s="220" t="s">
        <v>42</v>
      </c>
      <c r="O133" s="91"/>
      <c r="P133" s="221">
        <f>O133*H133</f>
        <v>0</v>
      </c>
      <c r="Q133" s="221">
        <v>0</v>
      </c>
      <c r="R133" s="221">
        <f>Q133*H133</f>
        <v>0</v>
      </c>
      <c r="S133" s="221">
        <v>0</v>
      </c>
      <c r="T133" s="222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3" t="s">
        <v>138</v>
      </c>
      <c r="AT133" s="223" t="s">
        <v>134</v>
      </c>
      <c r="AU133" s="223" t="s">
        <v>85</v>
      </c>
      <c r="AY133" s="17" t="s">
        <v>133</v>
      </c>
      <c r="BE133" s="224">
        <f>IF(N133="základní",J133,0)</f>
        <v>0</v>
      </c>
      <c r="BF133" s="224">
        <f>IF(N133="snížená",J133,0)</f>
        <v>0</v>
      </c>
      <c r="BG133" s="224">
        <f>IF(N133="zákl. přenesená",J133,0)</f>
        <v>0</v>
      </c>
      <c r="BH133" s="224">
        <f>IF(N133="sníž. přenesená",J133,0)</f>
        <v>0</v>
      </c>
      <c r="BI133" s="224">
        <f>IF(N133="nulová",J133,0)</f>
        <v>0</v>
      </c>
      <c r="BJ133" s="17" t="s">
        <v>85</v>
      </c>
      <c r="BK133" s="224">
        <f>ROUND(I133*H133,2)</f>
        <v>0</v>
      </c>
      <c r="BL133" s="17" t="s">
        <v>138</v>
      </c>
      <c r="BM133" s="223" t="s">
        <v>179</v>
      </c>
    </row>
    <row r="134" s="2" customFormat="1" ht="21.75" customHeight="1">
      <c r="A134" s="38"/>
      <c r="B134" s="39"/>
      <c r="C134" s="211" t="s">
        <v>77</v>
      </c>
      <c r="D134" s="211" t="s">
        <v>134</v>
      </c>
      <c r="E134" s="212" t="s">
        <v>862</v>
      </c>
      <c r="F134" s="213" t="s">
        <v>863</v>
      </c>
      <c r="G134" s="214" t="s">
        <v>137</v>
      </c>
      <c r="H134" s="215">
        <v>34</v>
      </c>
      <c r="I134" s="216"/>
      <c r="J134" s="217">
        <f>ROUND(I134*H134,2)</f>
        <v>0</v>
      </c>
      <c r="K134" s="218"/>
      <c r="L134" s="44"/>
      <c r="M134" s="219" t="s">
        <v>1</v>
      </c>
      <c r="N134" s="220" t="s">
        <v>42</v>
      </c>
      <c r="O134" s="91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3" t="s">
        <v>138</v>
      </c>
      <c r="AT134" s="223" t="s">
        <v>134</v>
      </c>
      <c r="AU134" s="223" t="s">
        <v>85</v>
      </c>
      <c r="AY134" s="17" t="s">
        <v>133</v>
      </c>
      <c r="BE134" s="224">
        <f>IF(N134="základní",J134,0)</f>
        <v>0</v>
      </c>
      <c r="BF134" s="224">
        <f>IF(N134="snížená",J134,0)</f>
        <v>0</v>
      </c>
      <c r="BG134" s="224">
        <f>IF(N134="zákl. přenesená",J134,0)</f>
        <v>0</v>
      </c>
      <c r="BH134" s="224">
        <f>IF(N134="sníž. přenesená",J134,0)</f>
        <v>0</v>
      </c>
      <c r="BI134" s="224">
        <f>IF(N134="nulová",J134,0)</f>
        <v>0</v>
      </c>
      <c r="BJ134" s="17" t="s">
        <v>85</v>
      </c>
      <c r="BK134" s="224">
        <f>ROUND(I134*H134,2)</f>
        <v>0</v>
      </c>
      <c r="BL134" s="17" t="s">
        <v>138</v>
      </c>
      <c r="BM134" s="223" t="s">
        <v>182</v>
      </c>
    </row>
    <row r="135" s="2" customFormat="1" ht="24.15" customHeight="1">
      <c r="A135" s="38"/>
      <c r="B135" s="39"/>
      <c r="C135" s="211" t="s">
        <v>77</v>
      </c>
      <c r="D135" s="211" t="s">
        <v>134</v>
      </c>
      <c r="E135" s="212" t="s">
        <v>864</v>
      </c>
      <c r="F135" s="213" t="s">
        <v>865</v>
      </c>
      <c r="G135" s="214" t="s">
        <v>151</v>
      </c>
      <c r="H135" s="215">
        <v>36</v>
      </c>
      <c r="I135" s="216"/>
      <c r="J135" s="217">
        <f>ROUND(I135*H135,2)</f>
        <v>0</v>
      </c>
      <c r="K135" s="218"/>
      <c r="L135" s="44"/>
      <c r="M135" s="219" t="s">
        <v>1</v>
      </c>
      <c r="N135" s="220" t="s">
        <v>42</v>
      </c>
      <c r="O135" s="91"/>
      <c r="P135" s="221">
        <f>O135*H135</f>
        <v>0</v>
      </c>
      <c r="Q135" s="221">
        <v>0</v>
      </c>
      <c r="R135" s="221">
        <f>Q135*H135</f>
        <v>0</v>
      </c>
      <c r="S135" s="221">
        <v>0</v>
      </c>
      <c r="T135" s="222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3" t="s">
        <v>138</v>
      </c>
      <c r="AT135" s="223" t="s">
        <v>134</v>
      </c>
      <c r="AU135" s="223" t="s">
        <v>85</v>
      </c>
      <c r="AY135" s="17" t="s">
        <v>133</v>
      </c>
      <c r="BE135" s="224">
        <f>IF(N135="základní",J135,0)</f>
        <v>0</v>
      </c>
      <c r="BF135" s="224">
        <f>IF(N135="snížená",J135,0)</f>
        <v>0</v>
      </c>
      <c r="BG135" s="224">
        <f>IF(N135="zákl. přenesená",J135,0)</f>
        <v>0</v>
      </c>
      <c r="BH135" s="224">
        <f>IF(N135="sníž. přenesená",J135,0)</f>
        <v>0</v>
      </c>
      <c r="BI135" s="224">
        <f>IF(N135="nulová",J135,0)</f>
        <v>0</v>
      </c>
      <c r="BJ135" s="17" t="s">
        <v>85</v>
      </c>
      <c r="BK135" s="224">
        <f>ROUND(I135*H135,2)</f>
        <v>0</v>
      </c>
      <c r="BL135" s="17" t="s">
        <v>138</v>
      </c>
      <c r="BM135" s="223" t="s">
        <v>188</v>
      </c>
    </row>
    <row r="136" s="11" customFormat="1" ht="25.92" customHeight="1">
      <c r="A136" s="11"/>
      <c r="B136" s="197"/>
      <c r="C136" s="198"/>
      <c r="D136" s="199" t="s">
        <v>76</v>
      </c>
      <c r="E136" s="200" t="s">
        <v>183</v>
      </c>
      <c r="F136" s="200" t="s">
        <v>866</v>
      </c>
      <c r="G136" s="198"/>
      <c r="H136" s="198"/>
      <c r="I136" s="201"/>
      <c r="J136" s="202">
        <f>BK136</f>
        <v>0</v>
      </c>
      <c r="K136" s="198"/>
      <c r="L136" s="203"/>
      <c r="M136" s="204"/>
      <c r="N136" s="205"/>
      <c r="O136" s="205"/>
      <c r="P136" s="206">
        <f>SUM(P137:P144)</f>
        <v>0</v>
      </c>
      <c r="Q136" s="205"/>
      <c r="R136" s="206">
        <f>SUM(R137:R144)</f>
        <v>0</v>
      </c>
      <c r="S136" s="205"/>
      <c r="T136" s="207">
        <f>SUM(T137:T144)</f>
        <v>0</v>
      </c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R136" s="208" t="s">
        <v>85</v>
      </c>
      <c r="AT136" s="209" t="s">
        <v>76</v>
      </c>
      <c r="AU136" s="209" t="s">
        <v>77</v>
      </c>
      <c r="AY136" s="208" t="s">
        <v>133</v>
      </c>
      <c r="BK136" s="210">
        <f>SUM(BK137:BK144)</f>
        <v>0</v>
      </c>
    </row>
    <row r="137" s="2" customFormat="1" ht="24.15" customHeight="1">
      <c r="A137" s="38"/>
      <c r="B137" s="39"/>
      <c r="C137" s="211" t="s">
        <v>77</v>
      </c>
      <c r="D137" s="211" t="s">
        <v>134</v>
      </c>
      <c r="E137" s="212" t="s">
        <v>867</v>
      </c>
      <c r="F137" s="213" t="s">
        <v>868</v>
      </c>
      <c r="G137" s="214" t="s">
        <v>304</v>
      </c>
      <c r="H137" s="215">
        <v>281</v>
      </c>
      <c r="I137" s="216"/>
      <c r="J137" s="217">
        <f>ROUND(I137*H137,2)</f>
        <v>0</v>
      </c>
      <c r="K137" s="218"/>
      <c r="L137" s="44"/>
      <c r="M137" s="219" t="s">
        <v>1</v>
      </c>
      <c r="N137" s="220" t="s">
        <v>42</v>
      </c>
      <c r="O137" s="91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3" t="s">
        <v>138</v>
      </c>
      <c r="AT137" s="223" t="s">
        <v>134</v>
      </c>
      <c r="AU137" s="223" t="s">
        <v>85</v>
      </c>
      <c r="AY137" s="17" t="s">
        <v>133</v>
      </c>
      <c r="BE137" s="224">
        <f>IF(N137="základní",J137,0)</f>
        <v>0</v>
      </c>
      <c r="BF137" s="224">
        <f>IF(N137="snížená",J137,0)</f>
        <v>0</v>
      </c>
      <c r="BG137" s="224">
        <f>IF(N137="zákl. přenesená",J137,0)</f>
        <v>0</v>
      </c>
      <c r="BH137" s="224">
        <f>IF(N137="sníž. přenesená",J137,0)</f>
        <v>0</v>
      </c>
      <c r="BI137" s="224">
        <f>IF(N137="nulová",J137,0)</f>
        <v>0</v>
      </c>
      <c r="BJ137" s="17" t="s">
        <v>85</v>
      </c>
      <c r="BK137" s="224">
        <f>ROUND(I137*H137,2)</f>
        <v>0</v>
      </c>
      <c r="BL137" s="17" t="s">
        <v>138</v>
      </c>
      <c r="BM137" s="223" t="s">
        <v>191</v>
      </c>
    </row>
    <row r="138" s="2" customFormat="1" ht="24.15" customHeight="1">
      <c r="A138" s="38"/>
      <c r="B138" s="39"/>
      <c r="C138" s="211" t="s">
        <v>77</v>
      </c>
      <c r="D138" s="211" t="s">
        <v>134</v>
      </c>
      <c r="E138" s="212" t="s">
        <v>869</v>
      </c>
      <c r="F138" s="213" t="s">
        <v>870</v>
      </c>
      <c r="G138" s="214" t="s">
        <v>304</v>
      </c>
      <c r="H138" s="215">
        <v>3</v>
      </c>
      <c r="I138" s="216"/>
      <c r="J138" s="217">
        <f>ROUND(I138*H138,2)</f>
        <v>0</v>
      </c>
      <c r="K138" s="218"/>
      <c r="L138" s="44"/>
      <c r="M138" s="219" t="s">
        <v>1</v>
      </c>
      <c r="N138" s="220" t="s">
        <v>42</v>
      </c>
      <c r="O138" s="91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3" t="s">
        <v>138</v>
      </c>
      <c r="AT138" s="223" t="s">
        <v>134</v>
      </c>
      <c r="AU138" s="223" t="s">
        <v>85</v>
      </c>
      <c r="AY138" s="17" t="s">
        <v>133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7" t="s">
        <v>85</v>
      </c>
      <c r="BK138" s="224">
        <f>ROUND(I138*H138,2)</f>
        <v>0</v>
      </c>
      <c r="BL138" s="17" t="s">
        <v>138</v>
      </c>
      <c r="BM138" s="223" t="s">
        <v>195</v>
      </c>
    </row>
    <row r="139" s="2" customFormat="1" ht="24.15" customHeight="1">
      <c r="A139" s="38"/>
      <c r="B139" s="39"/>
      <c r="C139" s="211" t="s">
        <v>77</v>
      </c>
      <c r="D139" s="211" t="s">
        <v>134</v>
      </c>
      <c r="E139" s="212" t="s">
        <v>871</v>
      </c>
      <c r="F139" s="213" t="s">
        <v>872</v>
      </c>
      <c r="G139" s="214" t="s">
        <v>304</v>
      </c>
      <c r="H139" s="215">
        <v>10</v>
      </c>
      <c r="I139" s="216"/>
      <c r="J139" s="217">
        <f>ROUND(I139*H139,2)</f>
        <v>0</v>
      </c>
      <c r="K139" s="218"/>
      <c r="L139" s="44"/>
      <c r="M139" s="219" t="s">
        <v>1</v>
      </c>
      <c r="N139" s="220" t="s">
        <v>42</v>
      </c>
      <c r="O139" s="91"/>
      <c r="P139" s="221">
        <f>O139*H139</f>
        <v>0</v>
      </c>
      <c r="Q139" s="221">
        <v>0</v>
      </c>
      <c r="R139" s="221">
        <f>Q139*H139</f>
        <v>0</v>
      </c>
      <c r="S139" s="221">
        <v>0</v>
      </c>
      <c r="T139" s="22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3" t="s">
        <v>138</v>
      </c>
      <c r="AT139" s="223" t="s">
        <v>134</v>
      </c>
      <c r="AU139" s="223" t="s">
        <v>85</v>
      </c>
      <c r="AY139" s="17" t="s">
        <v>133</v>
      </c>
      <c r="BE139" s="224">
        <f>IF(N139="základní",J139,0)</f>
        <v>0</v>
      </c>
      <c r="BF139" s="224">
        <f>IF(N139="snížená",J139,0)</f>
        <v>0</v>
      </c>
      <c r="BG139" s="224">
        <f>IF(N139="zákl. přenesená",J139,0)</f>
        <v>0</v>
      </c>
      <c r="BH139" s="224">
        <f>IF(N139="sníž. přenesená",J139,0)</f>
        <v>0</v>
      </c>
      <c r="BI139" s="224">
        <f>IF(N139="nulová",J139,0)</f>
        <v>0</v>
      </c>
      <c r="BJ139" s="17" t="s">
        <v>85</v>
      </c>
      <c r="BK139" s="224">
        <f>ROUND(I139*H139,2)</f>
        <v>0</v>
      </c>
      <c r="BL139" s="17" t="s">
        <v>138</v>
      </c>
      <c r="BM139" s="223" t="s">
        <v>198</v>
      </c>
    </row>
    <row r="140" s="2" customFormat="1" ht="24.15" customHeight="1">
      <c r="A140" s="38"/>
      <c r="B140" s="39"/>
      <c r="C140" s="211" t="s">
        <v>77</v>
      </c>
      <c r="D140" s="211" t="s">
        <v>134</v>
      </c>
      <c r="E140" s="212" t="s">
        <v>873</v>
      </c>
      <c r="F140" s="213" t="s">
        <v>874</v>
      </c>
      <c r="G140" s="214" t="s">
        <v>304</v>
      </c>
      <c r="H140" s="215">
        <v>72</v>
      </c>
      <c r="I140" s="216"/>
      <c r="J140" s="217">
        <f>ROUND(I140*H140,2)</f>
        <v>0</v>
      </c>
      <c r="K140" s="218"/>
      <c r="L140" s="44"/>
      <c r="M140" s="219" t="s">
        <v>1</v>
      </c>
      <c r="N140" s="220" t="s">
        <v>42</v>
      </c>
      <c r="O140" s="91"/>
      <c r="P140" s="221">
        <f>O140*H140</f>
        <v>0</v>
      </c>
      <c r="Q140" s="221">
        <v>0</v>
      </c>
      <c r="R140" s="221">
        <f>Q140*H140</f>
        <v>0</v>
      </c>
      <c r="S140" s="221">
        <v>0</v>
      </c>
      <c r="T140" s="22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3" t="s">
        <v>138</v>
      </c>
      <c r="AT140" s="223" t="s">
        <v>134</v>
      </c>
      <c r="AU140" s="223" t="s">
        <v>85</v>
      </c>
      <c r="AY140" s="17" t="s">
        <v>133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7" t="s">
        <v>85</v>
      </c>
      <c r="BK140" s="224">
        <f>ROUND(I140*H140,2)</f>
        <v>0</v>
      </c>
      <c r="BL140" s="17" t="s">
        <v>138</v>
      </c>
      <c r="BM140" s="223" t="s">
        <v>202</v>
      </c>
    </row>
    <row r="141" s="2" customFormat="1" ht="24.15" customHeight="1">
      <c r="A141" s="38"/>
      <c r="B141" s="39"/>
      <c r="C141" s="211" t="s">
        <v>77</v>
      </c>
      <c r="D141" s="211" t="s">
        <v>134</v>
      </c>
      <c r="E141" s="212" t="s">
        <v>875</v>
      </c>
      <c r="F141" s="213" t="s">
        <v>876</v>
      </c>
      <c r="G141" s="214" t="s">
        <v>304</v>
      </c>
      <c r="H141" s="215">
        <v>281</v>
      </c>
      <c r="I141" s="216"/>
      <c r="J141" s="217">
        <f>ROUND(I141*H141,2)</f>
        <v>0</v>
      </c>
      <c r="K141" s="218"/>
      <c r="L141" s="44"/>
      <c r="M141" s="219" t="s">
        <v>1</v>
      </c>
      <c r="N141" s="220" t="s">
        <v>42</v>
      </c>
      <c r="O141" s="91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3" t="s">
        <v>138</v>
      </c>
      <c r="AT141" s="223" t="s">
        <v>134</v>
      </c>
      <c r="AU141" s="223" t="s">
        <v>85</v>
      </c>
      <c r="AY141" s="17" t="s">
        <v>133</v>
      </c>
      <c r="BE141" s="224">
        <f>IF(N141="základní",J141,0)</f>
        <v>0</v>
      </c>
      <c r="BF141" s="224">
        <f>IF(N141="snížená",J141,0)</f>
        <v>0</v>
      </c>
      <c r="BG141" s="224">
        <f>IF(N141="zákl. přenesená",J141,0)</f>
        <v>0</v>
      </c>
      <c r="BH141" s="224">
        <f>IF(N141="sníž. přenesená",J141,0)</f>
        <v>0</v>
      </c>
      <c r="BI141" s="224">
        <f>IF(N141="nulová",J141,0)</f>
        <v>0</v>
      </c>
      <c r="BJ141" s="17" t="s">
        <v>85</v>
      </c>
      <c r="BK141" s="224">
        <f>ROUND(I141*H141,2)</f>
        <v>0</v>
      </c>
      <c r="BL141" s="17" t="s">
        <v>138</v>
      </c>
      <c r="BM141" s="223" t="s">
        <v>205</v>
      </c>
    </row>
    <row r="142" s="2" customFormat="1" ht="24.15" customHeight="1">
      <c r="A142" s="38"/>
      <c r="B142" s="39"/>
      <c r="C142" s="211" t="s">
        <v>77</v>
      </c>
      <c r="D142" s="211" t="s">
        <v>134</v>
      </c>
      <c r="E142" s="212" t="s">
        <v>877</v>
      </c>
      <c r="F142" s="213" t="s">
        <v>878</v>
      </c>
      <c r="G142" s="214" t="s">
        <v>304</v>
      </c>
      <c r="H142" s="215">
        <v>3</v>
      </c>
      <c r="I142" s="216"/>
      <c r="J142" s="217">
        <f>ROUND(I142*H142,2)</f>
        <v>0</v>
      </c>
      <c r="K142" s="218"/>
      <c r="L142" s="44"/>
      <c r="M142" s="219" t="s">
        <v>1</v>
      </c>
      <c r="N142" s="220" t="s">
        <v>42</v>
      </c>
      <c r="O142" s="91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3" t="s">
        <v>138</v>
      </c>
      <c r="AT142" s="223" t="s">
        <v>134</v>
      </c>
      <c r="AU142" s="223" t="s">
        <v>85</v>
      </c>
      <c r="AY142" s="17" t="s">
        <v>133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7" t="s">
        <v>85</v>
      </c>
      <c r="BK142" s="224">
        <f>ROUND(I142*H142,2)</f>
        <v>0</v>
      </c>
      <c r="BL142" s="17" t="s">
        <v>138</v>
      </c>
      <c r="BM142" s="223" t="s">
        <v>208</v>
      </c>
    </row>
    <row r="143" s="2" customFormat="1" ht="24.15" customHeight="1">
      <c r="A143" s="38"/>
      <c r="B143" s="39"/>
      <c r="C143" s="211" t="s">
        <v>77</v>
      </c>
      <c r="D143" s="211" t="s">
        <v>134</v>
      </c>
      <c r="E143" s="212" t="s">
        <v>879</v>
      </c>
      <c r="F143" s="213" t="s">
        <v>880</v>
      </c>
      <c r="G143" s="214" t="s">
        <v>304</v>
      </c>
      <c r="H143" s="215">
        <v>10</v>
      </c>
      <c r="I143" s="216"/>
      <c r="J143" s="217">
        <f>ROUND(I143*H143,2)</f>
        <v>0</v>
      </c>
      <c r="K143" s="218"/>
      <c r="L143" s="44"/>
      <c r="M143" s="219" t="s">
        <v>1</v>
      </c>
      <c r="N143" s="220" t="s">
        <v>42</v>
      </c>
      <c r="O143" s="91"/>
      <c r="P143" s="221">
        <f>O143*H143</f>
        <v>0</v>
      </c>
      <c r="Q143" s="221">
        <v>0</v>
      </c>
      <c r="R143" s="221">
        <f>Q143*H143</f>
        <v>0</v>
      </c>
      <c r="S143" s="221">
        <v>0</v>
      </c>
      <c r="T143" s="22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3" t="s">
        <v>138</v>
      </c>
      <c r="AT143" s="223" t="s">
        <v>134</v>
      </c>
      <c r="AU143" s="223" t="s">
        <v>85</v>
      </c>
      <c r="AY143" s="17" t="s">
        <v>133</v>
      </c>
      <c r="BE143" s="224">
        <f>IF(N143="základní",J143,0)</f>
        <v>0</v>
      </c>
      <c r="BF143" s="224">
        <f>IF(N143="snížená",J143,0)</f>
        <v>0</v>
      </c>
      <c r="BG143" s="224">
        <f>IF(N143="zákl. přenesená",J143,0)</f>
        <v>0</v>
      </c>
      <c r="BH143" s="224">
        <f>IF(N143="sníž. přenesená",J143,0)</f>
        <v>0</v>
      </c>
      <c r="BI143" s="224">
        <f>IF(N143="nulová",J143,0)</f>
        <v>0</v>
      </c>
      <c r="BJ143" s="17" t="s">
        <v>85</v>
      </c>
      <c r="BK143" s="224">
        <f>ROUND(I143*H143,2)</f>
        <v>0</v>
      </c>
      <c r="BL143" s="17" t="s">
        <v>138</v>
      </c>
      <c r="BM143" s="223" t="s">
        <v>211</v>
      </c>
    </row>
    <row r="144" s="2" customFormat="1" ht="24.15" customHeight="1">
      <c r="A144" s="38"/>
      <c r="B144" s="39"/>
      <c r="C144" s="211" t="s">
        <v>77</v>
      </c>
      <c r="D144" s="211" t="s">
        <v>134</v>
      </c>
      <c r="E144" s="212" t="s">
        <v>881</v>
      </c>
      <c r="F144" s="213" t="s">
        <v>882</v>
      </c>
      <c r="G144" s="214" t="s">
        <v>304</v>
      </c>
      <c r="H144" s="215">
        <v>72</v>
      </c>
      <c r="I144" s="216"/>
      <c r="J144" s="217">
        <f>ROUND(I144*H144,2)</f>
        <v>0</v>
      </c>
      <c r="K144" s="218"/>
      <c r="L144" s="44"/>
      <c r="M144" s="219" t="s">
        <v>1</v>
      </c>
      <c r="N144" s="220" t="s">
        <v>42</v>
      </c>
      <c r="O144" s="91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3" t="s">
        <v>138</v>
      </c>
      <c r="AT144" s="223" t="s">
        <v>134</v>
      </c>
      <c r="AU144" s="223" t="s">
        <v>85</v>
      </c>
      <c r="AY144" s="17" t="s">
        <v>133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7" t="s">
        <v>85</v>
      </c>
      <c r="BK144" s="224">
        <f>ROUND(I144*H144,2)</f>
        <v>0</v>
      </c>
      <c r="BL144" s="17" t="s">
        <v>138</v>
      </c>
      <c r="BM144" s="223" t="s">
        <v>217</v>
      </c>
    </row>
    <row r="145" s="11" customFormat="1" ht="25.92" customHeight="1">
      <c r="A145" s="11"/>
      <c r="B145" s="197"/>
      <c r="C145" s="198"/>
      <c r="D145" s="199" t="s">
        <v>76</v>
      </c>
      <c r="E145" s="200" t="s">
        <v>228</v>
      </c>
      <c r="F145" s="200" t="s">
        <v>742</v>
      </c>
      <c r="G145" s="198"/>
      <c r="H145" s="198"/>
      <c r="I145" s="201"/>
      <c r="J145" s="202">
        <f>BK145</f>
        <v>0</v>
      </c>
      <c r="K145" s="198"/>
      <c r="L145" s="203"/>
      <c r="M145" s="204"/>
      <c r="N145" s="205"/>
      <c r="O145" s="205"/>
      <c r="P145" s="206">
        <f>SUM(P146:P158)</f>
        <v>0</v>
      </c>
      <c r="Q145" s="205"/>
      <c r="R145" s="206">
        <f>SUM(R146:R158)</f>
        <v>0</v>
      </c>
      <c r="S145" s="205"/>
      <c r="T145" s="207">
        <f>SUM(T146:T158)</f>
        <v>0</v>
      </c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R145" s="208" t="s">
        <v>85</v>
      </c>
      <c r="AT145" s="209" t="s">
        <v>76</v>
      </c>
      <c r="AU145" s="209" t="s">
        <v>77</v>
      </c>
      <c r="AY145" s="208" t="s">
        <v>133</v>
      </c>
      <c r="BK145" s="210">
        <f>SUM(BK146:BK158)</f>
        <v>0</v>
      </c>
    </row>
    <row r="146" s="2" customFormat="1" ht="24.15" customHeight="1">
      <c r="A146" s="38"/>
      <c r="B146" s="39"/>
      <c r="C146" s="211" t="s">
        <v>77</v>
      </c>
      <c r="D146" s="211" t="s">
        <v>134</v>
      </c>
      <c r="E146" s="212" t="s">
        <v>883</v>
      </c>
      <c r="F146" s="213" t="s">
        <v>884</v>
      </c>
      <c r="G146" s="214" t="s">
        <v>151</v>
      </c>
      <c r="H146" s="215">
        <v>1</v>
      </c>
      <c r="I146" s="216"/>
      <c r="J146" s="217">
        <f>ROUND(I146*H146,2)</f>
        <v>0</v>
      </c>
      <c r="K146" s="218"/>
      <c r="L146" s="44"/>
      <c r="M146" s="219" t="s">
        <v>1</v>
      </c>
      <c r="N146" s="220" t="s">
        <v>42</v>
      </c>
      <c r="O146" s="91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3" t="s">
        <v>138</v>
      </c>
      <c r="AT146" s="223" t="s">
        <v>134</v>
      </c>
      <c r="AU146" s="223" t="s">
        <v>85</v>
      </c>
      <c r="AY146" s="17" t="s">
        <v>133</v>
      </c>
      <c r="BE146" s="224">
        <f>IF(N146="základní",J146,0)</f>
        <v>0</v>
      </c>
      <c r="BF146" s="224">
        <f>IF(N146="snížená",J146,0)</f>
        <v>0</v>
      </c>
      <c r="BG146" s="224">
        <f>IF(N146="zákl. přenesená",J146,0)</f>
        <v>0</v>
      </c>
      <c r="BH146" s="224">
        <f>IF(N146="sníž. přenesená",J146,0)</f>
        <v>0</v>
      </c>
      <c r="BI146" s="224">
        <f>IF(N146="nulová",J146,0)</f>
        <v>0</v>
      </c>
      <c r="BJ146" s="17" t="s">
        <v>85</v>
      </c>
      <c r="BK146" s="224">
        <f>ROUND(I146*H146,2)</f>
        <v>0</v>
      </c>
      <c r="BL146" s="17" t="s">
        <v>138</v>
      </c>
      <c r="BM146" s="223" t="s">
        <v>220</v>
      </c>
    </row>
    <row r="147" s="2" customFormat="1" ht="24.15" customHeight="1">
      <c r="A147" s="38"/>
      <c r="B147" s="39"/>
      <c r="C147" s="211" t="s">
        <v>77</v>
      </c>
      <c r="D147" s="211" t="s">
        <v>134</v>
      </c>
      <c r="E147" s="212" t="s">
        <v>823</v>
      </c>
      <c r="F147" s="213" t="s">
        <v>824</v>
      </c>
      <c r="G147" s="214" t="s">
        <v>151</v>
      </c>
      <c r="H147" s="215">
        <v>1</v>
      </c>
      <c r="I147" s="216"/>
      <c r="J147" s="217">
        <f>ROUND(I147*H147,2)</f>
        <v>0</v>
      </c>
      <c r="K147" s="218"/>
      <c r="L147" s="44"/>
      <c r="M147" s="219" t="s">
        <v>1</v>
      </c>
      <c r="N147" s="220" t="s">
        <v>42</v>
      </c>
      <c r="O147" s="91"/>
      <c r="P147" s="221">
        <f>O147*H147</f>
        <v>0</v>
      </c>
      <c r="Q147" s="221">
        <v>0</v>
      </c>
      <c r="R147" s="221">
        <f>Q147*H147</f>
        <v>0</v>
      </c>
      <c r="S147" s="221">
        <v>0</v>
      </c>
      <c r="T147" s="22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3" t="s">
        <v>138</v>
      </c>
      <c r="AT147" s="223" t="s">
        <v>134</v>
      </c>
      <c r="AU147" s="223" t="s">
        <v>85</v>
      </c>
      <c r="AY147" s="17" t="s">
        <v>133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7" t="s">
        <v>85</v>
      </c>
      <c r="BK147" s="224">
        <f>ROUND(I147*H147,2)</f>
        <v>0</v>
      </c>
      <c r="BL147" s="17" t="s">
        <v>138</v>
      </c>
      <c r="BM147" s="223" t="s">
        <v>223</v>
      </c>
    </row>
    <row r="148" s="2" customFormat="1" ht="55.5" customHeight="1">
      <c r="A148" s="38"/>
      <c r="B148" s="39"/>
      <c r="C148" s="211" t="s">
        <v>77</v>
      </c>
      <c r="D148" s="211" t="s">
        <v>134</v>
      </c>
      <c r="E148" s="212" t="s">
        <v>885</v>
      </c>
      <c r="F148" s="213" t="s">
        <v>886</v>
      </c>
      <c r="G148" s="214" t="s">
        <v>151</v>
      </c>
      <c r="H148" s="215">
        <v>1</v>
      </c>
      <c r="I148" s="216"/>
      <c r="J148" s="217">
        <f>ROUND(I148*H148,2)</f>
        <v>0</v>
      </c>
      <c r="K148" s="218"/>
      <c r="L148" s="44"/>
      <c r="M148" s="219" t="s">
        <v>1</v>
      </c>
      <c r="N148" s="220" t="s">
        <v>42</v>
      </c>
      <c r="O148" s="91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138</v>
      </c>
      <c r="AT148" s="223" t="s">
        <v>134</v>
      </c>
      <c r="AU148" s="223" t="s">
        <v>85</v>
      </c>
      <c r="AY148" s="17" t="s">
        <v>133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85</v>
      </c>
      <c r="BK148" s="224">
        <f>ROUND(I148*H148,2)</f>
        <v>0</v>
      </c>
      <c r="BL148" s="17" t="s">
        <v>138</v>
      </c>
      <c r="BM148" s="223" t="s">
        <v>227</v>
      </c>
    </row>
    <row r="149" s="2" customFormat="1" ht="16.5" customHeight="1">
      <c r="A149" s="38"/>
      <c r="B149" s="39"/>
      <c r="C149" s="211" t="s">
        <v>77</v>
      </c>
      <c r="D149" s="211" t="s">
        <v>134</v>
      </c>
      <c r="E149" s="212" t="s">
        <v>887</v>
      </c>
      <c r="F149" s="213" t="s">
        <v>888</v>
      </c>
      <c r="G149" s="214" t="s">
        <v>151</v>
      </c>
      <c r="H149" s="215">
        <v>1</v>
      </c>
      <c r="I149" s="216"/>
      <c r="J149" s="217">
        <f>ROUND(I149*H149,2)</f>
        <v>0</v>
      </c>
      <c r="K149" s="218"/>
      <c r="L149" s="44"/>
      <c r="M149" s="219" t="s">
        <v>1</v>
      </c>
      <c r="N149" s="220" t="s">
        <v>42</v>
      </c>
      <c r="O149" s="91"/>
      <c r="P149" s="221">
        <f>O149*H149</f>
        <v>0</v>
      </c>
      <c r="Q149" s="221">
        <v>0</v>
      </c>
      <c r="R149" s="221">
        <f>Q149*H149</f>
        <v>0</v>
      </c>
      <c r="S149" s="221">
        <v>0</v>
      </c>
      <c r="T149" s="22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3" t="s">
        <v>138</v>
      </c>
      <c r="AT149" s="223" t="s">
        <v>134</v>
      </c>
      <c r="AU149" s="223" t="s">
        <v>85</v>
      </c>
      <c r="AY149" s="17" t="s">
        <v>133</v>
      </c>
      <c r="BE149" s="224">
        <f>IF(N149="základní",J149,0)</f>
        <v>0</v>
      </c>
      <c r="BF149" s="224">
        <f>IF(N149="snížená",J149,0)</f>
        <v>0</v>
      </c>
      <c r="BG149" s="224">
        <f>IF(N149="zákl. přenesená",J149,0)</f>
        <v>0</v>
      </c>
      <c r="BH149" s="224">
        <f>IF(N149="sníž. přenesená",J149,0)</f>
        <v>0</v>
      </c>
      <c r="BI149" s="224">
        <f>IF(N149="nulová",J149,0)</f>
        <v>0</v>
      </c>
      <c r="BJ149" s="17" t="s">
        <v>85</v>
      </c>
      <c r="BK149" s="224">
        <f>ROUND(I149*H149,2)</f>
        <v>0</v>
      </c>
      <c r="BL149" s="17" t="s">
        <v>138</v>
      </c>
      <c r="BM149" s="223" t="s">
        <v>233</v>
      </c>
    </row>
    <row r="150" s="2" customFormat="1" ht="24.15" customHeight="1">
      <c r="A150" s="38"/>
      <c r="B150" s="39"/>
      <c r="C150" s="211" t="s">
        <v>77</v>
      </c>
      <c r="D150" s="211" t="s">
        <v>134</v>
      </c>
      <c r="E150" s="212" t="s">
        <v>889</v>
      </c>
      <c r="F150" s="213" t="s">
        <v>890</v>
      </c>
      <c r="G150" s="214" t="s">
        <v>151</v>
      </c>
      <c r="H150" s="215">
        <v>1</v>
      </c>
      <c r="I150" s="216"/>
      <c r="J150" s="217">
        <f>ROUND(I150*H150,2)</f>
        <v>0</v>
      </c>
      <c r="K150" s="218"/>
      <c r="L150" s="44"/>
      <c r="M150" s="219" t="s">
        <v>1</v>
      </c>
      <c r="N150" s="220" t="s">
        <v>42</v>
      </c>
      <c r="O150" s="91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3" t="s">
        <v>138</v>
      </c>
      <c r="AT150" s="223" t="s">
        <v>134</v>
      </c>
      <c r="AU150" s="223" t="s">
        <v>85</v>
      </c>
      <c r="AY150" s="17" t="s">
        <v>133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7" t="s">
        <v>85</v>
      </c>
      <c r="BK150" s="224">
        <f>ROUND(I150*H150,2)</f>
        <v>0</v>
      </c>
      <c r="BL150" s="17" t="s">
        <v>138</v>
      </c>
      <c r="BM150" s="223" t="s">
        <v>236</v>
      </c>
    </row>
    <row r="151" s="2" customFormat="1" ht="16.5" customHeight="1">
      <c r="A151" s="38"/>
      <c r="B151" s="39"/>
      <c r="C151" s="211" t="s">
        <v>77</v>
      </c>
      <c r="D151" s="211" t="s">
        <v>134</v>
      </c>
      <c r="E151" s="212" t="s">
        <v>891</v>
      </c>
      <c r="F151" s="213" t="s">
        <v>892</v>
      </c>
      <c r="G151" s="214" t="s">
        <v>151</v>
      </c>
      <c r="H151" s="215">
        <v>1</v>
      </c>
      <c r="I151" s="216"/>
      <c r="J151" s="217">
        <f>ROUND(I151*H151,2)</f>
        <v>0</v>
      </c>
      <c r="K151" s="218"/>
      <c r="L151" s="44"/>
      <c r="M151" s="219" t="s">
        <v>1</v>
      </c>
      <c r="N151" s="220" t="s">
        <v>42</v>
      </c>
      <c r="O151" s="91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3" t="s">
        <v>138</v>
      </c>
      <c r="AT151" s="223" t="s">
        <v>134</v>
      </c>
      <c r="AU151" s="223" t="s">
        <v>85</v>
      </c>
      <c r="AY151" s="17" t="s">
        <v>133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7" t="s">
        <v>85</v>
      </c>
      <c r="BK151" s="224">
        <f>ROUND(I151*H151,2)</f>
        <v>0</v>
      </c>
      <c r="BL151" s="17" t="s">
        <v>138</v>
      </c>
      <c r="BM151" s="223" t="s">
        <v>240</v>
      </c>
    </row>
    <row r="152" s="2" customFormat="1" ht="16.5" customHeight="1">
      <c r="A152" s="38"/>
      <c r="B152" s="39"/>
      <c r="C152" s="211" t="s">
        <v>77</v>
      </c>
      <c r="D152" s="211" t="s">
        <v>134</v>
      </c>
      <c r="E152" s="212" t="s">
        <v>893</v>
      </c>
      <c r="F152" s="213" t="s">
        <v>753</v>
      </c>
      <c r="G152" s="214" t="s">
        <v>151</v>
      </c>
      <c r="H152" s="215">
        <v>1</v>
      </c>
      <c r="I152" s="216"/>
      <c r="J152" s="217">
        <f>ROUND(I152*H152,2)</f>
        <v>0</v>
      </c>
      <c r="K152" s="218"/>
      <c r="L152" s="44"/>
      <c r="M152" s="219" t="s">
        <v>1</v>
      </c>
      <c r="N152" s="220" t="s">
        <v>42</v>
      </c>
      <c r="O152" s="91"/>
      <c r="P152" s="221">
        <f>O152*H152</f>
        <v>0</v>
      </c>
      <c r="Q152" s="221">
        <v>0</v>
      </c>
      <c r="R152" s="221">
        <f>Q152*H152</f>
        <v>0</v>
      </c>
      <c r="S152" s="221">
        <v>0</v>
      </c>
      <c r="T152" s="222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3" t="s">
        <v>138</v>
      </c>
      <c r="AT152" s="223" t="s">
        <v>134</v>
      </c>
      <c r="AU152" s="223" t="s">
        <v>85</v>
      </c>
      <c r="AY152" s="17" t="s">
        <v>133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7" t="s">
        <v>85</v>
      </c>
      <c r="BK152" s="224">
        <f>ROUND(I152*H152,2)</f>
        <v>0</v>
      </c>
      <c r="BL152" s="17" t="s">
        <v>138</v>
      </c>
      <c r="BM152" s="223" t="s">
        <v>243</v>
      </c>
    </row>
    <row r="153" s="2" customFormat="1" ht="24.15" customHeight="1">
      <c r="A153" s="38"/>
      <c r="B153" s="39"/>
      <c r="C153" s="211" t="s">
        <v>77</v>
      </c>
      <c r="D153" s="211" t="s">
        <v>134</v>
      </c>
      <c r="E153" s="212" t="s">
        <v>894</v>
      </c>
      <c r="F153" s="213" t="s">
        <v>895</v>
      </c>
      <c r="G153" s="214" t="s">
        <v>151</v>
      </c>
      <c r="H153" s="215">
        <v>1</v>
      </c>
      <c r="I153" s="216"/>
      <c r="J153" s="217">
        <f>ROUND(I153*H153,2)</f>
        <v>0</v>
      </c>
      <c r="K153" s="218"/>
      <c r="L153" s="44"/>
      <c r="M153" s="219" t="s">
        <v>1</v>
      </c>
      <c r="N153" s="220" t="s">
        <v>42</v>
      </c>
      <c r="O153" s="91"/>
      <c r="P153" s="221">
        <f>O153*H153</f>
        <v>0</v>
      </c>
      <c r="Q153" s="221">
        <v>0</v>
      </c>
      <c r="R153" s="221">
        <f>Q153*H153</f>
        <v>0</v>
      </c>
      <c r="S153" s="221">
        <v>0</v>
      </c>
      <c r="T153" s="22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3" t="s">
        <v>138</v>
      </c>
      <c r="AT153" s="223" t="s">
        <v>134</v>
      </c>
      <c r="AU153" s="223" t="s">
        <v>85</v>
      </c>
      <c r="AY153" s="17" t="s">
        <v>133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7" t="s">
        <v>85</v>
      </c>
      <c r="BK153" s="224">
        <f>ROUND(I153*H153,2)</f>
        <v>0</v>
      </c>
      <c r="BL153" s="17" t="s">
        <v>138</v>
      </c>
      <c r="BM153" s="223" t="s">
        <v>248</v>
      </c>
    </row>
    <row r="154" s="2" customFormat="1" ht="16.5" customHeight="1">
      <c r="A154" s="38"/>
      <c r="B154" s="39"/>
      <c r="C154" s="211" t="s">
        <v>77</v>
      </c>
      <c r="D154" s="211" t="s">
        <v>134</v>
      </c>
      <c r="E154" s="212" t="s">
        <v>896</v>
      </c>
      <c r="F154" s="213" t="s">
        <v>897</v>
      </c>
      <c r="G154" s="214" t="s">
        <v>898</v>
      </c>
      <c r="H154" s="215">
        <v>48</v>
      </c>
      <c r="I154" s="216"/>
      <c r="J154" s="217">
        <f>ROUND(I154*H154,2)</f>
        <v>0</v>
      </c>
      <c r="K154" s="218"/>
      <c r="L154" s="44"/>
      <c r="M154" s="219" t="s">
        <v>1</v>
      </c>
      <c r="N154" s="220" t="s">
        <v>42</v>
      </c>
      <c r="O154" s="91"/>
      <c r="P154" s="221">
        <f>O154*H154</f>
        <v>0</v>
      </c>
      <c r="Q154" s="221">
        <v>0</v>
      </c>
      <c r="R154" s="221">
        <f>Q154*H154</f>
        <v>0</v>
      </c>
      <c r="S154" s="221">
        <v>0</v>
      </c>
      <c r="T154" s="222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3" t="s">
        <v>138</v>
      </c>
      <c r="AT154" s="223" t="s">
        <v>134</v>
      </c>
      <c r="AU154" s="223" t="s">
        <v>85</v>
      </c>
      <c r="AY154" s="17" t="s">
        <v>133</v>
      </c>
      <c r="BE154" s="224">
        <f>IF(N154="základní",J154,0)</f>
        <v>0</v>
      </c>
      <c r="BF154" s="224">
        <f>IF(N154="snížená",J154,0)</f>
        <v>0</v>
      </c>
      <c r="BG154" s="224">
        <f>IF(N154="zákl. přenesená",J154,0)</f>
        <v>0</v>
      </c>
      <c r="BH154" s="224">
        <f>IF(N154="sníž. přenesená",J154,0)</f>
        <v>0</v>
      </c>
      <c r="BI154" s="224">
        <f>IF(N154="nulová",J154,0)</f>
        <v>0</v>
      </c>
      <c r="BJ154" s="17" t="s">
        <v>85</v>
      </c>
      <c r="BK154" s="224">
        <f>ROUND(I154*H154,2)</f>
        <v>0</v>
      </c>
      <c r="BL154" s="17" t="s">
        <v>138</v>
      </c>
      <c r="BM154" s="223" t="s">
        <v>252</v>
      </c>
    </row>
    <row r="155" s="2" customFormat="1" ht="16.5" customHeight="1">
      <c r="A155" s="38"/>
      <c r="B155" s="39"/>
      <c r="C155" s="211" t="s">
        <v>77</v>
      </c>
      <c r="D155" s="211" t="s">
        <v>134</v>
      </c>
      <c r="E155" s="212" t="s">
        <v>899</v>
      </c>
      <c r="F155" s="213" t="s">
        <v>757</v>
      </c>
      <c r="G155" s="214" t="s">
        <v>151</v>
      </c>
      <c r="H155" s="215">
        <v>1</v>
      </c>
      <c r="I155" s="216"/>
      <c r="J155" s="217">
        <f>ROUND(I155*H155,2)</f>
        <v>0</v>
      </c>
      <c r="K155" s="218"/>
      <c r="L155" s="44"/>
      <c r="M155" s="219" t="s">
        <v>1</v>
      </c>
      <c r="N155" s="220" t="s">
        <v>42</v>
      </c>
      <c r="O155" s="91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138</v>
      </c>
      <c r="AT155" s="223" t="s">
        <v>134</v>
      </c>
      <c r="AU155" s="223" t="s">
        <v>85</v>
      </c>
      <c r="AY155" s="17" t="s">
        <v>133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85</v>
      </c>
      <c r="BK155" s="224">
        <f>ROUND(I155*H155,2)</f>
        <v>0</v>
      </c>
      <c r="BL155" s="17" t="s">
        <v>138</v>
      </c>
      <c r="BM155" s="223" t="s">
        <v>256</v>
      </c>
    </row>
    <row r="156" s="2" customFormat="1" ht="16.5" customHeight="1">
      <c r="A156" s="38"/>
      <c r="B156" s="39"/>
      <c r="C156" s="211" t="s">
        <v>77</v>
      </c>
      <c r="D156" s="211" t="s">
        <v>134</v>
      </c>
      <c r="E156" s="212" t="s">
        <v>900</v>
      </c>
      <c r="F156" s="213" t="s">
        <v>901</v>
      </c>
      <c r="G156" s="214" t="s">
        <v>151</v>
      </c>
      <c r="H156" s="215">
        <v>1</v>
      </c>
      <c r="I156" s="216"/>
      <c r="J156" s="217">
        <f>ROUND(I156*H156,2)</f>
        <v>0</v>
      </c>
      <c r="K156" s="218"/>
      <c r="L156" s="44"/>
      <c r="M156" s="219" t="s">
        <v>1</v>
      </c>
      <c r="N156" s="220" t="s">
        <v>42</v>
      </c>
      <c r="O156" s="91"/>
      <c r="P156" s="221">
        <f>O156*H156</f>
        <v>0</v>
      </c>
      <c r="Q156" s="221">
        <v>0</v>
      </c>
      <c r="R156" s="221">
        <f>Q156*H156</f>
        <v>0</v>
      </c>
      <c r="S156" s="221">
        <v>0</v>
      </c>
      <c r="T156" s="22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3" t="s">
        <v>138</v>
      </c>
      <c r="AT156" s="223" t="s">
        <v>134</v>
      </c>
      <c r="AU156" s="223" t="s">
        <v>85</v>
      </c>
      <c r="AY156" s="17" t="s">
        <v>133</v>
      </c>
      <c r="BE156" s="224">
        <f>IF(N156="základní",J156,0)</f>
        <v>0</v>
      </c>
      <c r="BF156" s="224">
        <f>IF(N156="snížená",J156,0)</f>
        <v>0</v>
      </c>
      <c r="BG156" s="224">
        <f>IF(N156="zákl. přenesená",J156,0)</f>
        <v>0</v>
      </c>
      <c r="BH156" s="224">
        <f>IF(N156="sníž. přenesená",J156,0)</f>
        <v>0</v>
      </c>
      <c r="BI156" s="224">
        <f>IF(N156="nulová",J156,0)</f>
        <v>0</v>
      </c>
      <c r="BJ156" s="17" t="s">
        <v>85</v>
      </c>
      <c r="BK156" s="224">
        <f>ROUND(I156*H156,2)</f>
        <v>0</v>
      </c>
      <c r="BL156" s="17" t="s">
        <v>138</v>
      </c>
      <c r="BM156" s="223" t="s">
        <v>259</v>
      </c>
    </row>
    <row r="157" s="2" customFormat="1" ht="33" customHeight="1">
      <c r="A157" s="38"/>
      <c r="B157" s="39"/>
      <c r="C157" s="211" t="s">
        <v>77</v>
      </c>
      <c r="D157" s="211" t="s">
        <v>134</v>
      </c>
      <c r="E157" s="212" t="s">
        <v>902</v>
      </c>
      <c r="F157" s="213" t="s">
        <v>903</v>
      </c>
      <c r="G157" s="214" t="s">
        <v>151</v>
      </c>
      <c r="H157" s="215">
        <v>1</v>
      </c>
      <c r="I157" s="216"/>
      <c r="J157" s="217">
        <f>ROUND(I157*H157,2)</f>
        <v>0</v>
      </c>
      <c r="K157" s="218"/>
      <c r="L157" s="44"/>
      <c r="M157" s="219" t="s">
        <v>1</v>
      </c>
      <c r="N157" s="220" t="s">
        <v>42</v>
      </c>
      <c r="O157" s="91"/>
      <c r="P157" s="221">
        <f>O157*H157</f>
        <v>0</v>
      </c>
      <c r="Q157" s="221">
        <v>0</v>
      </c>
      <c r="R157" s="221">
        <f>Q157*H157</f>
        <v>0</v>
      </c>
      <c r="S157" s="221">
        <v>0</v>
      </c>
      <c r="T157" s="22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3" t="s">
        <v>138</v>
      </c>
      <c r="AT157" s="223" t="s">
        <v>134</v>
      </c>
      <c r="AU157" s="223" t="s">
        <v>85</v>
      </c>
      <c r="AY157" s="17" t="s">
        <v>133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7" t="s">
        <v>85</v>
      </c>
      <c r="BK157" s="224">
        <f>ROUND(I157*H157,2)</f>
        <v>0</v>
      </c>
      <c r="BL157" s="17" t="s">
        <v>138</v>
      </c>
      <c r="BM157" s="223" t="s">
        <v>263</v>
      </c>
    </row>
    <row r="158" s="2" customFormat="1" ht="16.5" customHeight="1">
      <c r="A158" s="38"/>
      <c r="B158" s="39"/>
      <c r="C158" s="211" t="s">
        <v>77</v>
      </c>
      <c r="D158" s="211" t="s">
        <v>134</v>
      </c>
      <c r="E158" s="212" t="s">
        <v>904</v>
      </c>
      <c r="F158" s="213" t="s">
        <v>905</v>
      </c>
      <c r="G158" s="214" t="s">
        <v>749</v>
      </c>
      <c r="H158" s="246"/>
      <c r="I158" s="216"/>
      <c r="J158" s="217">
        <f>ROUND(I158*H158,2)</f>
        <v>0</v>
      </c>
      <c r="K158" s="218"/>
      <c r="L158" s="44"/>
      <c r="M158" s="241" t="s">
        <v>1</v>
      </c>
      <c r="N158" s="242" t="s">
        <v>42</v>
      </c>
      <c r="O158" s="243"/>
      <c r="P158" s="244">
        <f>O158*H158</f>
        <v>0</v>
      </c>
      <c r="Q158" s="244">
        <v>0</v>
      </c>
      <c r="R158" s="244">
        <f>Q158*H158</f>
        <v>0</v>
      </c>
      <c r="S158" s="244">
        <v>0</v>
      </c>
      <c r="T158" s="245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3" t="s">
        <v>138</v>
      </c>
      <c r="AT158" s="223" t="s">
        <v>134</v>
      </c>
      <c r="AU158" s="223" t="s">
        <v>85</v>
      </c>
      <c r="AY158" s="17" t="s">
        <v>133</v>
      </c>
      <c r="BE158" s="224">
        <f>IF(N158="základní",J158,0)</f>
        <v>0</v>
      </c>
      <c r="BF158" s="224">
        <f>IF(N158="snížená",J158,0)</f>
        <v>0</v>
      </c>
      <c r="BG158" s="224">
        <f>IF(N158="zákl. přenesená",J158,0)</f>
        <v>0</v>
      </c>
      <c r="BH158" s="224">
        <f>IF(N158="sníž. přenesená",J158,0)</f>
        <v>0</v>
      </c>
      <c r="BI158" s="224">
        <f>IF(N158="nulová",J158,0)</f>
        <v>0</v>
      </c>
      <c r="BJ158" s="17" t="s">
        <v>85</v>
      </c>
      <c r="BK158" s="224">
        <f>ROUND(I158*H158,2)</f>
        <v>0</v>
      </c>
      <c r="BL158" s="17" t="s">
        <v>138</v>
      </c>
      <c r="BM158" s="223" t="s">
        <v>266</v>
      </c>
    </row>
    <row r="159" s="2" customFormat="1" ht="6.96" customHeight="1">
      <c r="A159" s="38"/>
      <c r="B159" s="66"/>
      <c r="C159" s="67"/>
      <c r="D159" s="67"/>
      <c r="E159" s="67"/>
      <c r="F159" s="67"/>
      <c r="G159" s="67"/>
      <c r="H159" s="67"/>
      <c r="I159" s="67"/>
      <c r="J159" s="67"/>
      <c r="K159" s="67"/>
      <c r="L159" s="44"/>
      <c r="M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</row>
  </sheetData>
  <sheetProtection sheet="1" autoFilter="0" formatColumns="0" formatRows="0" objects="1" scenarios="1" spinCount="100000" saltValue="nfpQLu6jNU78cj/ouHDP6zMfz/xVcDKXS29qEuOs6ZNFhlBKeg+BpLfhEm6mup6l7T877Szhw8gXibdfD779hw==" hashValue="klh+tKE5ToFwA+4OKGY0n6M+lhVgAGAnUDN5eaNSBdqX3J+mxLjIOcaPu9H0m8kovrjoePL5hHJk+syqskyfQw==" algorithmName="SHA-512" password="CC35"/>
  <autoFilter ref="C118:K158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87</v>
      </c>
    </row>
    <row r="4" s="1" customFormat="1" ht="24.96" customHeight="1">
      <c r="B4" s="20"/>
      <c r="D4" s="138" t="s">
        <v>100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MŠ Křesťanská - rekonstrukce kuchyně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101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906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33</v>
      </c>
      <c r="G12" s="38"/>
      <c r="H12" s="38"/>
      <c r="I12" s="140" t="s">
        <v>22</v>
      </c>
      <c r="J12" s="144" t="str">
        <f>'Rekapitulace stavby'!AN8</f>
        <v>24. 3. 2025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>00255513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>město Horažďovice</v>
      </c>
      <c r="F15" s="38"/>
      <c r="G15" s="38"/>
      <c r="H15" s="38"/>
      <c r="I15" s="140" t="s">
        <v>28</v>
      </c>
      <c r="J15" s="143" t="str">
        <f>IF('Rekapitulace stavby'!AN11="","",'Rekapitulace stavby'!AN11)</f>
        <v>CZ00255513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28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35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36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37</v>
      </c>
      <c r="E30" s="38"/>
      <c r="F30" s="38"/>
      <c r="G30" s="38"/>
      <c r="H30" s="38"/>
      <c r="I30" s="38"/>
      <c r="J30" s="151">
        <f>ROUND(J142,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39</v>
      </c>
      <c r="G32" s="38"/>
      <c r="H32" s="38"/>
      <c r="I32" s="152" t="s">
        <v>38</v>
      </c>
      <c r="J32" s="152" t="s">
        <v>40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41</v>
      </c>
      <c r="E33" s="140" t="s">
        <v>42</v>
      </c>
      <c r="F33" s="154">
        <f>ROUND((SUM(BE142:BE1254)),  2)</f>
        <v>0</v>
      </c>
      <c r="G33" s="38"/>
      <c r="H33" s="38"/>
      <c r="I33" s="155">
        <v>0.20999999999999999</v>
      </c>
      <c r="J33" s="154">
        <f>ROUND(((SUM(BE142:BE1254))*I33),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43</v>
      </c>
      <c r="F34" s="154">
        <f>ROUND((SUM(BF142:BF1254)),  2)</f>
        <v>0</v>
      </c>
      <c r="G34" s="38"/>
      <c r="H34" s="38"/>
      <c r="I34" s="155">
        <v>0.12</v>
      </c>
      <c r="J34" s="154">
        <f>ROUND(((SUM(BF142:BF1254))*I34),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44</v>
      </c>
      <c r="F35" s="154">
        <f>ROUND((SUM(BG142:BG1254)),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45</v>
      </c>
      <c r="F36" s="154">
        <f>ROUND((SUM(BH142:BH1254)),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46</v>
      </c>
      <c r="F37" s="154">
        <f>ROUND((SUM(BI142:BI1254)),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47</v>
      </c>
      <c r="E39" s="158"/>
      <c r="F39" s="158"/>
      <c r="G39" s="159" t="s">
        <v>48</v>
      </c>
      <c r="H39" s="160" t="s">
        <v>49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50</v>
      </c>
      <c r="E50" s="164"/>
      <c r="F50" s="164"/>
      <c r="G50" s="163" t="s">
        <v>51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52</v>
      </c>
      <c r="E61" s="166"/>
      <c r="F61" s="167" t="s">
        <v>53</v>
      </c>
      <c r="G61" s="165" t="s">
        <v>52</v>
      </c>
      <c r="H61" s="166"/>
      <c r="I61" s="166"/>
      <c r="J61" s="168" t="s">
        <v>53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54</v>
      </c>
      <c r="E65" s="169"/>
      <c r="F65" s="169"/>
      <c r="G65" s="163" t="s">
        <v>55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52</v>
      </c>
      <c r="E76" s="166"/>
      <c r="F76" s="167" t="s">
        <v>53</v>
      </c>
      <c r="G76" s="165" t="s">
        <v>52</v>
      </c>
      <c r="H76" s="166"/>
      <c r="I76" s="166"/>
      <c r="J76" s="168" t="s">
        <v>53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103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16.5" customHeight="1">
      <c r="A85" s="38"/>
      <c r="B85" s="39"/>
      <c r="C85" s="40"/>
      <c r="D85" s="40"/>
      <c r="E85" s="174" t="str">
        <f>E7</f>
        <v>MŠ Křesťanská - rekonstrukce kuchyně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101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5" customHeight="1">
      <c r="A87" s="38"/>
      <c r="B87" s="39"/>
      <c r="C87" s="40"/>
      <c r="D87" s="40"/>
      <c r="E87" s="76" t="str">
        <f>E9</f>
        <v>01 - Stavební část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24. 3. 2025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město Horažďovice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35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5" t="s">
        <v>104</v>
      </c>
      <c r="D94" s="176"/>
      <c r="E94" s="176"/>
      <c r="F94" s="176"/>
      <c r="G94" s="176"/>
      <c r="H94" s="176"/>
      <c r="I94" s="176"/>
      <c r="J94" s="177" t="s">
        <v>105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78" t="s">
        <v>106</v>
      </c>
      <c r="D96" s="40"/>
      <c r="E96" s="40"/>
      <c r="F96" s="40"/>
      <c r="G96" s="40"/>
      <c r="H96" s="40"/>
      <c r="I96" s="40"/>
      <c r="J96" s="110">
        <f>J142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107</v>
      </c>
    </row>
    <row r="97" hidden="1" s="9" customFormat="1" ht="24.96" customHeight="1">
      <c r="A97" s="9"/>
      <c r="B97" s="179"/>
      <c r="C97" s="180"/>
      <c r="D97" s="181" t="s">
        <v>907</v>
      </c>
      <c r="E97" s="182"/>
      <c r="F97" s="182"/>
      <c r="G97" s="182"/>
      <c r="H97" s="182"/>
      <c r="I97" s="182"/>
      <c r="J97" s="183">
        <f>J143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2" customFormat="1" ht="19.92" customHeight="1">
      <c r="A98" s="12"/>
      <c r="B98" s="247"/>
      <c r="C98" s="248"/>
      <c r="D98" s="249" t="s">
        <v>908</v>
      </c>
      <c r="E98" s="250"/>
      <c r="F98" s="250"/>
      <c r="G98" s="250"/>
      <c r="H98" s="250"/>
      <c r="I98" s="250"/>
      <c r="J98" s="251">
        <f>J144</f>
        <v>0</v>
      </c>
      <c r="K98" s="248"/>
      <c r="L98" s="25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</row>
    <row r="99" hidden="1" s="12" customFormat="1" ht="19.92" customHeight="1">
      <c r="A99" s="12"/>
      <c r="B99" s="247"/>
      <c r="C99" s="248"/>
      <c r="D99" s="249" t="s">
        <v>909</v>
      </c>
      <c r="E99" s="250"/>
      <c r="F99" s="250"/>
      <c r="G99" s="250"/>
      <c r="H99" s="250"/>
      <c r="I99" s="250"/>
      <c r="J99" s="251">
        <f>J240</f>
        <v>0</v>
      </c>
      <c r="K99" s="248"/>
      <c r="L99" s="25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</row>
    <row r="100" hidden="1" s="12" customFormat="1" ht="19.92" customHeight="1">
      <c r="A100" s="12"/>
      <c r="B100" s="247"/>
      <c r="C100" s="248"/>
      <c r="D100" s="249" t="s">
        <v>910</v>
      </c>
      <c r="E100" s="250"/>
      <c r="F100" s="250"/>
      <c r="G100" s="250"/>
      <c r="H100" s="250"/>
      <c r="I100" s="250"/>
      <c r="J100" s="251">
        <f>J252</f>
        <v>0</v>
      </c>
      <c r="K100" s="248"/>
      <c r="L100" s="25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</row>
    <row r="101" hidden="1" s="12" customFormat="1" ht="19.92" customHeight="1">
      <c r="A101" s="12"/>
      <c r="B101" s="247"/>
      <c r="C101" s="248"/>
      <c r="D101" s="249" t="s">
        <v>911</v>
      </c>
      <c r="E101" s="250"/>
      <c r="F101" s="250"/>
      <c r="G101" s="250"/>
      <c r="H101" s="250"/>
      <c r="I101" s="250"/>
      <c r="J101" s="251">
        <f>J316</f>
        <v>0</v>
      </c>
      <c r="K101" s="248"/>
      <c r="L101" s="25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</row>
    <row r="102" hidden="1" s="12" customFormat="1" ht="19.92" customHeight="1">
      <c r="A102" s="12"/>
      <c r="B102" s="247"/>
      <c r="C102" s="248"/>
      <c r="D102" s="249" t="s">
        <v>912</v>
      </c>
      <c r="E102" s="250"/>
      <c r="F102" s="250"/>
      <c r="G102" s="250"/>
      <c r="H102" s="250"/>
      <c r="I102" s="250"/>
      <c r="J102" s="251">
        <f>J333</f>
        <v>0</v>
      </c>
      <c r="K102" s="248"/>
      <c r="L102" s="25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</row>
    <row r="103" hidden="1" s="12" customFormat="1" ht="19.92" customHeight="1">
      <c r="A103" s="12"/>
      <c r="B103" s="247"/>
      <c r="C103" s="248"/>
      <c r="D103" s="249" t="s">
        <v>913</v>
      </c>
      <c r="E103" s="250"/>
      <c r="F103" s="250"/>
      <c r="G103" s="250"/>
      <c r="H103" s="250"/>
      <c r="I103" s="250"/>
      <c r="J103" s="251">
        <f>J587</f>
        <v>0</v>
      </c>
      <c r="K103" s="248"/>
      <c r="L103" s="25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</row>
    <row r="104" hidden="1" s="12" customFormat="1" ht="19.92" customHeight="1">
      <c r="A104" s="12"/>
      <c r="B104" s="247"/>
      <c r="C104" s="248"/>
      <c r="D104" s="249" t="s">
        <v>914</v>
      </c>
      <c r="E104" s="250"/>
      <c r="F104" s="250"/>
      <c r="G104" s="250"/>
      <c r="H104" s="250"/>
      <c r="I104" s="250"/>
      <c r="J104" s="251">
        <f>J614</f>
        <v>0</v>
      </c>
      <c r="K104" s="248"/>
      <c r="L104" s="25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</row>
    <row r="105" hidden="1" s="12" customFormat="1" ht="19.92" customHeight="1">
      <c r="A105" s="12"/>
      <c r="B105" s="247"/>
      <c r="C105" s="248"/>
      <c r="D105" s="249" t="s">
        <v>915</v>
      </c>
      <c r="E105" s="250"/>
      <c r="F105" s="250"/>
      <c r="G105" s="250"/>
      <c r="H105" s="250"/>
      <c r="I105" s="250"/>
      <c r="J105" s="251">
        <f>J759</f>
        <v>0</v>
      </c>
      <c r="K105" s="248"/>
      <c r="L105" s="25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</row>
    <row r="106" hidden="1" s="12" customFormat="1" ht="19.92" customHeight="1">
      <c r="A106" s="12"/>
      <c r="B106" s="247"/>
      <c r="C106" s="248"/>
      <c r="D106" s="249" t="s">
        <v>916</v>
      </c>
      <c r="E106" s="250"/>
      <c r="F106" s="250"/>
      <c r="G106" s="250"/>
      <c r="H106" s="250"/>
      <c r="I106" s="250"/>
      <c r="J106" s="251">
        <f>J765</f>
        <v>0</v>
      </c>
      <c r="K106" s="248"/>
      <c r="L106" s="25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</row>
    <row r="107" hidden="1" s="9" customFormat="1" ht="24.96" customHeight="1">
      <c r="A107" s="9"/>
      <c r="B107" s="179"/>
      <c r="C107" s="180"/>
      <c r="D107" s="181" t="s">
        <v>917</v>
      </c>
      <c r="E107" s="182"/>
      <c r="F107" s="182"/>
      <c r="G107" s="182"/>
      <c r="H107" s="182"/>
      <c r="I107" s="182"/>
      <c r="J107" s="183">
        <f>J767</f>
        <v>0</v>
      </c>
      <c r="K107" s="180"/>
      <c r="L107" s="18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2" customFormat="1" ht="19.92" customHeight="1">
      <c r="A108" s="12"/>
      <c r="B108" s="247"/>
      <c r="C108" s="248"/>
      <c r="D108" s="249" t="s">
        <v>918</v>
      </c>
      <c r="E108" s="250"/>
      <c r="F108" s="250"/>
      <c r="G108" s="250"/>
      <c r="H108" s="250"/>
      <c r="I108" s="250"/>
      <c r="J108" s="251">
        <f>J768</f>
        <v>0</v>
      </c>
      <c r="K108" s="248"/>
      <c r="L108" s="25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</row>
    <row r="109" hidden="1" s="12" customFormat="1" ht="19.92" customHeight="1">
      <c r="A109" s="12"/>
      <c r="B109" s="247"/>
      <c r="C109" s="248"/>
      <c r="D109" s="249" t="s">
        <v>919</v>
      </c>
      <c r="E109" s="250"/>
      <c r="F109" s="250"/>
      <c r="G109" s="250"/>
      <c r="H109" s="250"/>
      <c r="I109" s="250"/>
      <c r="J109" s="251">
        <f>J797</f>
        <v>0</v>
      </c>
      <c r="K109" s="248"/>
      <c r="L109" s="25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</row>
    <row r="110" hidden="1" s="12" customFormat="1" ht="19.92" customHeight="1">
      <c r="A110" s="12"/>
      <c r="B110" s="247"/>
      <c r="C110" s="248"/>
      <c r="D110" s="249" t="s">
        <v>920</v>
      </c>
      <c r="E110" s="250"/>
      <c r="F110" s="250"/>
      <c r="G110" s="250"/>
      <c r="H110" s="250"/>
      <c r="I110" s="250"/>
      <c r="J110" s="251">
        <f>J867</f>
        <v>0</v>
      </c>
      <c r="K110" s="248"/>
      <c r="L110" s="25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</row>
    <row r="111" hidden="1" s="12" customFormat="1" ht="19.92" customHeight="1">
      <c r="A111" s="12"/>
      <c r="B111" s="247"/>
      <c r="C111" s="248"/>
      <c r="D111" s="249" t="s">
        <v>921</v>
      </c>
      <c r="E111" s="250"/>
      <c r="F111" s="250"/>
      <c r="G111" s="250"/>
      <c r="H111" s="250"/>
      <c r="I111" s="250"/>
      <c r="J111" s="251">
        <f>J881</f>
        <v>0</v>
      </c>
      <c r="K111" s="248"/>
      <c r="L111" s="25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</row>
    <row r="112" hidden="1" s="12" customFormat="1" ht="19.92" customHeight="1">
      <c r="A112" s="12"/>
      <c r="B112" s="247"/>
      <c r="C112" s="248"/>
      <c r="D112" s="249" t="s">
        <v>922</v>
      </c>
      <c r="E112" s="250"/>
      <c r="F112" s="250"/>
      <c r="G112" s="250"/>
      <c r="H112" s="250"/>
      <c r="I112" s="250"/>
      <c r="J112" s="251">
        <f>J886</f>
        <v>0</v>
      </c>
      <c r="K112" s="248"/>
      <c r="L112" s="25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</row>
    <row r="113" hidden="1" s="12" customFormat="1" ht="19.92" customHeight="1">
      <c r="A113" s="12"/>
      <c r="B113" s="247"/>
      <c r="C113" s="248"/>
      <c r="D113" s="249" t="s">
        <v>923</v>
      </c>
      <c r="E113" s="250"/>
      <c r="F113" s="250"/>
      <c r="G113" s="250"/>
      <c r="H113" s="250"/>
      <c r="I113" s="250"/>
      <c r="J113" s="251">
        <f>J888</f>
        <v>0</v>
      </c>
      <c r="K113" s="248"/>
      <c r="L113" s="25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</row>
    <row r="114" hidden="1" s="12" customFormat="1" ht="19.92" customHeight="1">
      <c r="A114" s="12"/>
      <c r="B114" s="247"/>
      <c r="C114" s="248"/>
      <c r="D114" s="249" t="s">
        <v>924</v>
      </c>
      <c r="E114" s="250"/>
      <c r="F114" s="250"/>
      <c r="G114" s="250"/>
      <c r="H114" s="250"/>
      <c r="I114" s="250"/>
      <c r="J114" s="251">
        <f>J902</f>
        <v>0</v>
      </c>
      <c r="K114" s="248"/>
      <c r="L114" s="25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</row>
    <row r="115" hidden="1" s="12" customFormat="1" ht="19.92" customHeight="1">
      <c r="A115" s="12"/>
      <c r="B115" s="247"/>
      <c r="C115" s="248"/>
      <c r="D115" s="249" t="s">
        <v>925</v>
      </c>
      <c r="E115" s="250"/>
      <c r="F115" s="250"/>
      <c r="G115" s="250"/>
      <c r="H115" s="250"/>
      <c r="I115" s="250"/>
      <c r="J115" s="251">
        <f>J947</f>
        <v>0</v>
      </c>
      <c r="K115" s="248"/>
      <c r="L115" s="25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</row>
    <row r="116" hidden="1" s="12" customFormat="1" ht="19.92" customHeight="1">
      <c r="A116" s="12"/>
      <c r="B116" s="247"/>
      <c r="C116" s="248"/>
      <c r="D116" s="249" t="s">
        <v>926</v>
      </c>
      <c r="E116" s="250"/>
      <c r="F116" s="250"/>
      <c r="G116" s="250"/>
      <c r="H116" s="250"/>
      <c r="I116" s="250"/>
      <c r="J116" s="251">
        <f>J1040</f>
        <v>0</v>
      </c>
      <c r="K116" s="248"/>
      <c r="L116" s="25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</row>
    <row r="117" hidden="1" s="12" customFormat="1" ht="19.92" customHeight="1">
      <c r="A117" s="12"/>
      <c r="B117" s="247"/>
      <c r="C117" s="248"/>
      <c r="D117" s="249" t="s">
        <v>927</v>
      </c>
      <c r="E117" s="250"/>
      <c r="F117" s="250"/>
      <c r="G117" s="250"/>
      <c r="H117" s="250"/>
      <c r="I117" s="250"/>
      <c r="J117" s="251">
        <f>J1097</f>
        <v>0</v>
      </c>
      <c r="K117" s="248"/>
      <c r="L117" s="25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</row>
    <row r="118" hidden="1" s="12" customFormat="1" ht="19.92" customHeight="1">
      <c r="A118" s="12"/>
      <c r="B118" s="247"/>
      <c r="C118" s="248"/>
      <c r="D118" s="249" t="s">
        <v>928</v>
      </c>
      <c r="E118" s="250"/>
      <c r="F118" s="250"/>
      <c r="G118" s="250"/>
      <c r="H118" s="250"/>
      <c r="I118" s="250"/>
      <c r="J118" s="251">
        <f>J1157</f>
        <v>0</v>
      </c>
      <c r="K118" s="248"/>
      <c r="L118" s="25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</row>
    <row r="119" hidden="1" s="12" customFormat="1" ht="19.92" customHeight="1">
      <c r="A119" s="12"/>
      <c r="B119" s="247"/>
      <c r="C119" s="248"/>
      <c r="D119" s="249" t="s">
        <v>929</v>
      </c>
      <c r="E119" s="250"/>
      <c r="F119" s="250"/>
      <c r="G119" s="250"/>
      <c r="H119" s="250"/>
      <c r="I119" s="250"/>
      <c r="J119" s="251">
        <f>J1226</f>
        <v>0</v>
      </c>
      <c r="K119" s="248"/>
      <c r="L119" s="25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</row>
    <row r="120" hidden="1" s="12" customFormat="1" ht="19.92" customHeight="1">
      <c r="A120" s="12"/>
      <c r="B120" s="247"/>
      <c r="C120" s="248"/>
      <c r="D120" s="249" t="s">
        <v>930</v>
      </c>
      <c r="E120" s="250"/>
      <c r="F120" s="250"/>
      <c r="G120" s="250"/>
      <c r="H120" s="250"/>
      <c r="I120" s="250"/>
      <c r="J120" s="251">
        <f>J1235</f>
        <v>0</v>
      </c>
      <c r="K120" s="248"/>
      <c r="L120" s="25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</row>
    <row r="121" hidden="1" s="9" customFormat="1" ht="24.96" customHeight="1">
      <c r="A121" s="9"/>
      <c r="B121" s="179"/>
      <c r="C121" s="180"/>
      <c r="D121" s="181" t="s">
        <v>931</v>
      </c>
      <c r="E121" s="182"/>
      <c r="F121" s="182"/>
      <c r="G121" s="182"/>
      <c r="H121" s="182"/>
      <c r="I121" s="182"/>
      <c r="J121" s="183">
        <f>J1241</f>
        <v>0</v>
      </c>
      <c r="K121" s="180"/>
      <c r="L121" s="184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hidden="1" s="12" customFormat="1" ht="19.92" customHeight="1">
      <c r="A122" s="12"/>
      <c r="B122" s="247"/>
      <c r="C122" s="248"/>
      <c r="D122" s="249" t="s">
        <v>932</v>
      </c>
      <c r="E122" s="250"/>
      <c r="F122" s="250"/>
      <c r="G122" s="250"/>
      <c r="H122" s="250"/>
      <c r="I122" s="250"/>
      <c r="J122" s="251">
        <f>J1242</f>
        <v>0</v>
      </c>
      <c r="K122" s="248"/>
      <c r="L122" s="25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</row>
    <row r="123" hidden="1" s="2" customFormat="1" ht="21.84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hidden="1" s="2" customFormat="1" ht="6.96" customHeight="1">
      <c r="A124" s="38"/>
      <c r="B124" s="66"/>
      <c r="C124" s="67"/>
      <c r="D124" s="67"/>
      <c r="E124" s="67"/>
      <c r="F124" s="67"/>
      <c r="G124" s="67"/>
      <c r="H124" s="67"/>
      <c r="I124" s="67"/>
      <c r="J124" s="67"/>
      <c r="K124" s="67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hidden="1"/>
    <row r="126" hidden="1"/>
    <row r="127" hidden="1"/>
    <row r="128" s="2" customFormat="1" ht="6.96" customHeight="1">
      <c r="A128" s="38"/>
      <c r="B128" s="68"/>
      <c r="C128" s="69"/>
      <c r="D128" s="69"/>
      <c r="E128" s="69"/>
      <c r="F128" s="69"/>
      <c r="G128" s="69"/>
      <c r="H128" s="69"/>
      <c r="I128" s="69"/>
      <c r="J128" s="69"/>
      <c r="K128" s="69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24.96" customHeight="1">
      <c r="A129" s="38"/>
      <c r="B129" s="39"/>
      <c r="C129" s="23" t="s">
        <v>118</v>
      </c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2" customHeight="1">
      <c r="A131" s="38"/>
      <c r="B131" s="39"/>
      <c r="C131" s="32" t="s">
        <v>16</v>
      </c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6.5" customHeight="1">
      <c r="A132" s="38"/>
      <c r="B132" s="39"/>
      <c r="C132" s="40"/>
      <c r="D132" s="40"/>
      <c r="E132" s="174" t="str">
        <f>E7</f>
        <v>MŠ Křesťanská - rekonstrukce kuchyně</v>
      </c>
      <c r="F132" s="32"/>
      <c r="G132" s="32"/>
      <c r="H132" s="32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2" customHeight="1">
      <c r="A133" s="38"/>
      <c r="B133" s="39"/>
      <c r="C133" s="32" t="s">
        <v>101</v>
      </c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6.5" customHeight="1">
      <c r="A134" s="38"/>
      <c r="B134" s="39"/>
      <c r="C134" s="40"/>
      <c r="D134" s="40"/>
      <c r="E134" s="76" t="str">
        <f>E9</f>
        <v>01 - Stavební část</v>
      </c>
      <c r="F134" s="40"/>
      <c r="G134" s="40"/>
      <c r="H134" s="40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6.96" customHeight="1">
      <c r="A135" s="38"/>
      <c r="B135" s="39"/>
      <c r="C135" s="40"/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2" customHeight="1">
      <c r="A136" s="38"/>
      <c r="B136" s="39"/>
      <c r="C136" s="32" t="s">
        <v>20</v>
      </c>
      <c r="D136" s="40"/>
      <c r="E136" s="40"/>
      <c r="F136" s="27" t="str">
        <f>F12</f>
        <v xml:space="preserve"> </v>
      </c>
      <c r="G136" s="40"/>
      <c r="H136" s="40"/>
      <c r="I136" s="32" t="s">
        <v>22</v>
      </c>
      <c r="J136" s="79" t="str">
        <f>IF(J12="","",J12)</f>
        <v>24. 3. 2025</v>
      </c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6.96" customHeight="1">
      <c r="A137" s="38"/>
      <c r="B137" s="39"/>
      <c r="C137" s="40"/>
      <c r="D137" s="40"/>
      <c r="E137" s="40"/>
      <c r="F137" s="40"/>
      <c r="G137" s="40"/>
      <c r="H137" s="40"/>
      <c r="I137" s="40"/>
      <c r="J137" s="40"/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5.15" customHeight="1">
      <c r="A138" s="38"/>
      <c r="B138" s="39"/>
      <c r="C138" s="32" t="s">
        <v>24</v>
      </c>
      <c r="D138" s="40"/>
      <c r="E138" s="40"/>
      <c r="F138" s="27" t="str">
        <f>E15</f>
        <v>město Horažďovice</v>
      </c>
      <c r="G138" s="40"/>
      <c r="H138" s="40"/>
      <c r="I138" s="32" t="s">
        <v>32</v>
      </c>
      <c r="J138" s="36" t="str">
        <f>E21</f>
        <v xml:space="preserve"> </v>
      </c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5.15" customHeight="1">
      <c r="A139" s="38"/>
      <c r="B139" s="39"/>
      <c r="C139" s="32" t="s">
        <v>30</v>
      </c>
      <c r="D139" s="40"/>
      <c r="E139" s="40"/>
      <c r="F139" s="27" t="str">
        <f>IF(E18="","",E18)</f>
        <v>Vyplň údaj</v>
      </c>
      <c r="G139" s="40"/>
      <c r="H139" s="40"/>
      <c r="I139" s="32" t="s">
        <v>35</v>
      </c>
      <c r="J139" s="36" t="str">
        <f>E24</f>
        <v xml:space="preserve"> </v>
      </c>
      <c r="K139" s="40"/>
      <c r="L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0.32" customHeight="1">
      <c r="A140" s="38"/>
      <c r="B140" s="39"/>
      <c r="C140" s="40"/>
      <c r="D140" s="40"/>
      <c r="E140" s="40"/>
      <c r="F140" s="40"/>
      <c r="G140" s="40"/>
      <c r="H140" s="40"/>
      <c r="I140" s="40"/>
      <c r="J140" s="40"/>
      <c r="K140" s="40"/>
      <c r="L140" s="63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10" customFormat="1" ht="29.28" customHeight="1">
      <c r="A141" s="185"/>
      <c r="B141" s="186"/>
      <c r="C141" s="187" t="s">
        <v>119</v>
      </c>
      <c r="D141" s="188" t="s">
        <v>62</v>
      </c>
      <c r="E141" s="188" t="s">
        <v>58</v>
      </c>
      <c r="F141" s="188" t="s">
        <v>59</v>
      </c>
      <c r="G141" s="188" t="s">
        <v>120</v>
      </c>
      <c r="H141" s="188" t="s">
        <v>121</v>
      </c>
      <c r="I141" s="188" t="s">
        <v>122</v>
      </c>
      <c r="J141" s="189" t="s">
        <v>105</v>
      </c>
      <c r="K141" s="190" t="s">
        <v>123</v>
      </c>
      <c r="L141" s="191"/>
      <c r="M141" s="100" t="s">
        <v>1</v>
      </c>
      <c r="N141" s="101" t="s">
        <v>41</v>
      </c>
      <c r="O141" s="101" t="s">
        <v>124</v>
      </c>
      <c r="P141" s="101" t="s">
        <v>125</v>
      </c>
      <c r="Q141" s="101" t="s">
        <v>126</v>
      </c>
      <c r="R141" s="101" t="s">
        <v>127</v>
      </c>
      <c r="S141" s="101" t="s">
        <v>128</v>
      </c>
      <c r="T141" s="102" t="s">
        <v>129</v>
      </c>
      <c r="U141" s="185"/>
      <c r="V141" s="185"/>
      <c r="W141" s="185"/>
      <c r="X141" s="185"/>
      <c r="Y141" s="185"/>
      <c r="Z141" s="185"/>
      <c r="AA141" s="185"/>
      <c r="AB141" s="185"/>
      <c r="AC141" s="185"/>
      <c r="AD141" s="185"/>
      <c r="AE141" s="185"/>
    </row>
    <row r="142" s="2" customFormat="1" ht="22.8" customHeight="1">
      <c r="A142" s="38"/>
      <c r="B142" s="39"/>
      <c r="C142" s="107" t="s">
        <v>130</v>
      </c>
      <c r="D142" s="40"/>
      <c r="E142" s="40"/>
      <c r="F142" s="40"/>
      <c r="G142" s="40"/>
      <c r="H142" s="40"/>
      <c r="I142" s="40"/>
      <c r="J142" s="192">
        <f>BK142</f>
        <v>0</v>
      </c>
      <c r="K142" s="40"/>
      <c r="L142" s="44"/>
      <c r="M142" s="103"/>
      <c r="N142" s="193"/>
      <c r="O142" s="104"/>
      <c r="P142" s="194">
        <f>P143+P767+P1241</f>
        <v>0</v>
      </c>
      <c r="Q142" s="104"/>
      <c r="R142" s="194">
        <f>R143+R767+R1241</f>
        <v>4.1330792900000004</v>
      </c>
      <c r="S142" s="104"/>
      <c r="T142" s="195">
        <f>T143+T767+T1241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76</v>
      </c>
      <c r="AU142" s="17" t="s">
        <v>107</v>
      </c>
      <c r="BK142" s="196">
        <f>BK143+BK767+BK1241</f>
        <v>0</v>
      </c>
    </row>
    <row r="143" s="11" customFormat="1" ht="25.92" customHeight="1">
      <c r="A143" s="11"/>
      <c r="B143" s="197"/>
      <c r="C143" s="198"/>
      <c r="D143" s="199" t="s">
        <v>76</v>
      </c>
      <c r="E143" s="200" t="s">
        <v>933</v>
      </c>
      <c r="F143" s="200" t="s">
        <v>934</v>
      </c>
      <c r="G143" s="198"/>
      <c r="H143" s="198"/>
      <c r="I143" s="201"/>
      <c r="J143" s="202">
        <f>BK143</f>
        <v>0</v>
      </c>
      <c r="K143" s="198"/>
      <c r="L143" s="203"/>
      <c r="M143" s="204"/>
      <c r="N143" s="205"/>
      <c r="O143" s="205"/>
      <c r="P143" s="206">
        <f>P144+P240+P252+P316+P333+P587+P614+P759+P765</f>
        <v>0</v>
      </c>
      <c r="Q143" s="205"/>
      <c r="R143" s="206">
        <f>R144+R240+R252+R316+R333+R587+R614+R759+R765</f>
        <v>4.1330792900000004</v>
      </c>
      <c r="S143" s="205"/>
      <c r="T143" s="207">
        <f>T144+T240+T252+T316+T333+T587+T614+T759+T765</f>
        <v>0</v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R143" s="208" t="s">
        <v>85</v>
      </c>
      <c r="AT143" s="209" t="s">
        <v>76</v>
      </c>
      <c r="AU143" s="209" t="s">
        <v>77</v>
      </c>
      <c r="AY143" s="208" t="s">
        <v>133</v>
      </c>
      <c r="BK143" s="210">
        <f>BK144+BK240+BK252+BK316+BK333+BK587+BK614+BK759+BK765</f>
        <v>0</v>
      </c>
    </row>
    <row r="144" s="11" customFormat="1" ht="22.8" customHeight="1">
      <c r="A144" s="11"/>
      <c r="B144" s="197"/>
      <c r="C144" s="198"/>
      <c r="D144" s="199" t="s">
        <v>76</v>
      </c>
      <c r="E144" s="253" t="s">
        <v>85</v>
      </c>
      <c r="F144" s="253" t="s">
        <v>935</v>
      </c>
      <c r="G144" s="198"/>
      <c r="H144" s="198"/>
      <c r="I144" s="201"/>
      <c r="J144" s="254">
        <f>BK144</f>
        <v>0</v>
      </c>
      <c r="K144" s="198"/>
      <c r="L144" s="203"/>
      <c r="M144" s="204"/>
      <c r="N144" s="205"/>
      <c r="O144" s="205"/>
      <c r="P144" s="206">
        <f>SUM(P145:P239)</f>
        <v>0</v>
      </c>
      <c r="Q144" s="205"/>
      <c r="R144" s="206">
        <f>SUM(R145:R239)</f>
        <v>0</v>
      </c>
      <c r="S144" s="205"/>
      <c r="T144" s="207">
        <f>SUM(T145:T239)</f>
        <v>0</v>
      </c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R144" s="208" t="s">
        <v>85</v>
      </c>
      <c r="AT144" s="209" t="s">
        <v>76</v>
      </c>
      <c r="AU144" s="209" t="s">
        <v>85</v>
      </c>
      <c r="AY144" s="208" t="s">
        <v>133</v>
      </c>
      <c r="BK144" s="210">
        <f>SUM(BK145:BK239)</f>
        <v>0</v>
      </c>
    </row>
    <row r="145" s="2" customFormat="1" ht="24.15" customHeight="1">
      <c r="A145" s="38"/>
      <c r="B145" s="39"/>
      <c r="C145" s="211" t="s">
        <v>85</v>
      </c>
      <c r="D145" s="211" t="s">
        <v>134</v>
      </c>
      <c r="E145" s="212" t="s">
        <v>936</v>
      </c>
      <c r="F145" s="213" t="s">
        <v>937</v>
      </c>
      <c r="G145" s="214" t="s">
        <v>938</v>
      </c>
      <c r="H145" s="215">
        <v>18.428000000000001</v>
      </c>
      <c r="I145" s="216"/>
      <c r="J145" s="217">
        <f>ROUND(I145*H145,2)</f>
        <v>0</v>
      </c>
      <c r="K145" s="218"/>
      <c r="L145" s="44"/>
      <c r="M145" s="219" t="s">
        <v>1</v>
      </c>
      <c r="N145" s="220" t="s">
        <v>42</v>
      </c>
      <c r="O145" s="91"/>
      <c r="P145" s="221">
        <f>O145*H145</f>
        <v>0</v>
      </c>
      <c r="Q145" s="221">
        <v>0</v>
      </c>
      <c r="R145" s="221">
        <f>Q145*H145</f>
        <v>0</v>
      </c>
      <c r="S145" s="221">
        <v>0</v>
      </c>
      <c r="T145" s="22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3" t="s">
        <v>138</v>
      </c>
      <c r="AT145" s="223" t="s">
        <v>134</v>
      </c>
      <c r="AU145" s="223" t="s">
        <v>87</v>
      </c>
      <c r="AY145" s="17" t="s">
        <v>133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7" t="s">
        <v>85</v>
      </c>
      <c r="BK145" s="224">
        <f>ROUND(I145*H145,2)</f>
        <v>0</v>
      </c>
      <c r="BL145" s="17" t="s">
        <v>138</v>
      </c>
      <c r="BM145" s="223" t="s">
        <v>87</v>
      </c>
    </row>
    <row r="146" s="13" customFormat="1">
      <c r="A146" s="13"/>
      <c r="B146" s="255"/>
      <c r="C146" s="256"/>
      <c r="D146" s="225" t="s">
        <v>939</v>
      </c>
      <c r="E146" s="257" t="s">
        <v>1</v>
      </c>
      <c r="F146" s="258" t="s">
        <v>940</v>
      </c>
      <c r="G146" s="256"/>
      <c r="H146" s="259">
        <v>18.428000000000001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65" t="s">
        <v>939</v>
      </c>
      <c r="AU146" s="265" t="s">
        <v>87</v>
      </c>
      <c r="AV146" s="13" t="s">
        <v>87</v>
      </c>
      <c r="AW146" s="13" t="s">
        <v>34</v>
      </c>
      <c r="AX146" s="13" t="s">
        <v>77</v>
      </c>
      <c r="AY146" s="265" t="s">
        <v>133</v>
      </c>
    </row>
    <row r="147" s="14" customFormat="1">
      <c r="A147" s="14"/>
      <c r="B147" s="266"/>
      <c r="C147" s="267"/>
      <c r="D147" s="225" t="s">
        <v>939</v>
      </c>
      <c r="E147" s="268" t="s">
        <v>1</v>
      </c>
      <c r="F147" s="269" t="s">
        <v>941</v>
      </c>
      <c r="G147" s="267"/>
      <c r="H147" s="270">
        <v>18.428000000000001</v>
      </c>
      <c r="I147" s="271"/>
      <c r="J147" s="267"/>
      <c r="K147" s="267"/>
      <c r="L147" s="272"/>
      <c r="M147" s="273"/>
      <c r="N147" s="274"/>
      <c r="O147" s="274"/>
      <c r="P147" s="274"/>
      <c r="Q147" s="274"/>
      <c r="R147" s="274"/>
      <c r="S147" s="274"/>
      <c r="T147" s="27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76" t="s">
        <v>939</v>
      </c>
      <c r="AU147" s="276" t="s">
        <v>87</v>
      </c>
      <c r="AV147" s="14" t="s">
        <v>138</v>
      </c>
      <c r="AW147" s="14" t="s">
        <v>34</v>
      </c>
      <c r="AX147" s="14" t="s">
        <v>85</v>
      </c>
      <c r="AY147" s="276" t="s">
        <v>133</v>
      </c>
    </row>
    <row r="148" s="2" customFormat="1" ht="24.15" customHeight="1">
      <c r="A148" s="38"/>
      <c r="B148" s="39"/>
      <c r="C148" s="211" t="s">
        <v>87</v>
      </c>
      <c r="D148" s="211" t="s">
        <v>134</v>
      </c>
      <c r="E148" s="212" t="s">
        <v>942</v>
      </c>
      <c r="F148" s="213" t="s">
        <v>943</v>
      </c>
      <c r="G148" s="214" t="s">
        <v>944</v>
      </c>
      <c r="H148" s="215">
        <v>22.274999999999999</v>
      </c>
      <c r="I148" s="216"/>
      <c r="J148" s="217">
        <f>ROUND(I148*H148,2)</f>
        <v>0</v>
      </c>
      <c r="K148" s="218"/>
      <c r="L148" s="44"/>
      <c r="M148" s="219" t="s">
        <v>1</v>
      </c>
      <c r="N148" s="220" t="s">
        <v>42</v>
      </c>
      <c r="O148" s="91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3" t="s">
        <v>138</v>
      </c>
      <c r="AT148" s="223" t="s">
        <v>134</v>
      </c>
      <c r="AU148" s="223" t="s">
        <v>87</v>
      </c>
      <c r="AY148" s="17" t="s">
        <v>133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7" t="s">
        <v>85</v>
      </c>
      <c r="BK148" s="224">
        <f>ROUND(I148*H148,2)</f>
        <v>0</v>
      </c>
      <c r="BL148" s="17" t="s">
        <v>138</v>
      </c>
      <c r="BM148" s="223" t="s">
        <v>138</v>
      </c>
    </row>
    <row r="149" s="15" customFormat="1">
      <c r="A149" s="15"/>
      <c r="B149" s="277"/>
      <c r="C149" s="278"/>
      <c r="D149" s="225" t="s">
        <v>939</v>
      </c>
      <c r="E149" s="279" t="s">
        <v>1</v>
      </c>
      <c r="F149" s="280" t="s">
        <v>945</v>
      </c>
      <c r="G149" s="278"/>
      <c r="H149" s="279" t="s">
        <v>1</v>
      </c>
      <c r="I149" s="281"/>
      <c r="J149" s="278"/>
      <c r="K149" s="278"/>
      <c r="L149" s="282"/>
      <c r="M149" s="283"/>
      <c r="N149" s="284"/>
      <c r="O149" s="284"/>
      <c r="P149" s="284"/>
      <c r="Q149" s="284"/>
      <c r="R149" s="284"/>
      <c r="S149" s="284"/>
      <c r="T149" s="28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86" t="s">
        <v>939</v>
      </c>
      <c r="AU149" s="286" t="s">
        <v>87</v>
      </c>
      <c r="AV149" s="15" t="s">
        <v>85</v>
      </c>
      <c r="AW149" s="15" t="s">
        <v>34</v>
      </c>
      <c r="AX149" s="15" t="s">
        <v>77</v>
      </c>
      <c r="AY149" s="286" t="s">
        <v>133</v>
      </c>
    </row>
    <row r="150" s="13" customFormat="1">
      <c r="A150" s="13"/>
      <c r="B150" s="255"/>
      <c r="C150" s="256"/>
      <c r="D150" s="225" t="s">
        <v>939</v>
      </c>
      <c r="E150" s="257" t="s">
        <v>1</v>
      </c>
      <c r="F150" s="258" t="s">
        <v>946</v>
      </c>
      <c r="G150" s="256"/>
      <c r="H150" s="259">
        <v>15.6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65" t="s">
        <v>939</v>
      </c>
      <c r="AU150" s="265" t="s">
        <v>87</v>
      </c>
      <c r="AV150" s="13" t="s">
        <v>87</v>
      </c>
      <c r="AW150" s="13" t="s">
        <v>34</v>
      </c>
      <c r="AX150" s="13" t="s">
        <v>77</v>
      </c>
      <c r="AY150" s="265" t="s">
        <v>133</v>
      </c>
    </row>
    <row r="151" s="15" customFormat="1">
      <c r="A151" s="15"/>
      <c r="B151" s="277"/>
      <c r="C151" s="278"/>
      <c r="D151" s="225" t="s">
        <v>939</v>
      </c>
      <c r="E151" s="279" t="s">
        <v>1</v>
      </c>
      <c r="F151" s="280" t="s">
        <v>947</v>
      </c>
      <c r="G151" s="278"/>
      <c r="H151" s="279" t="s">
        <v>1</v>
      </c>
      <c r="I151" s="281"/>
      <c r="J151" s="278"/>
      <c r="K151" s="278"/>
      <c r="L151" s="282"/>
      <c r="M151" s="283"/>
      <c r="N151" s="284"/>
      <c r="O151" s="284"/>
      <c r="P151" s="284"/>
      <c r="Q151" s="284"/>
      <c r="R151" s="284"/>
      <c r="S151" s="284"/>
      <c r="T151" s="28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86" t="s">
        <v>939</v>
      </c>
      <c r="AU151" s="286" t="s">
        <v>87</v>
      </c>
      <c r="AV151" s="15" t="s">
        <v>85</v>
      </c>
      <c r="AW151" s="15" t="s">
        <v>34</v>
      </c>
      <c r="AX151" s="15" t="s">
        <v>77</v>
      </c>
      <c r="AY151" s="286" t="s">
        <v>133</v>
      </c>
    </row>
    <row r="152" s="13" customFormat="1">
      <c r="A152" s="13"/>
      <c r="B152" s="255"/>
      <c r="C152" s="256"/>
      <c r="D152" s="225" t="s">
        <v>939</v>
      </c>
      <c r="E152" s="257" t="s">
        <v>1</v>
      </c>
      <c r="F152" s="258" t="s">
        <v>948</v>
      </c>
      <c r="G152" s="256"/>
      <c r="H152" s="259">
        <v>5.4749999999999996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65" t="s">
        <v>939</v>
      </c>
      <c r="AU152" s="265" t="s">
        <v>87</v>
      </c>
      <c r="AV152" s="13" t="s">
        <v>87</v>
      </c>
      <c r="AW152" s="13" t="s">
        <v>34</v>
      </c>
      <c r="AX152" s="13" t="s">
        <v>77</v>
      </c>
      <c r="AY152" s="265" t="s">
        <v>133</v>
      </c>
    </row>
    <row r="153" s="13" customFormat="1">
      <c r="A153" s="13"/>
      <c r="B153" s="255"/>
      <c r="C153" s="256"/>
      <c r="D153" s="225" t="s">
        <v>939</v>
      </c>
      <c r="E153" s="257" t="s">
        <v>1</v>
      </c>
      <c r="F153" s="258" t="s">
        <v>949</v>
      </c>
      <c r="G153" s="256"/>
      <c r="H153" s="259">
        <v>1.2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65" t="s">
        <v>939</v>
      </c>
      <c r="AU153" s="265" t="s">
        <v>87</v>
      </c>
      <c r="AV153" s="13" t="s">
        <v>87</v>
      </c>
      <c r="AW153" s="13" t="s">
        <v>34</v>
      </c>
      <c r="AX153" s="13" t="s">
        <v>77</v>
      </c>
      <c r="AY153" s="265" t="s">
        <v>133</v>
      </c>
    </row>
    <row r="154" s="14" customFormat="1">
      <c r="A154" s="14"/>
      <c r="B154" s="266"/>
      <c r="C154" s="267"/>
      <c r="D154" s="225" t="s">
        <v>939</v>
      </c>
      <c r="E154" s="268" t="s">
        <v>1</v>
      </c>
      <c r="F154" s="269" t="s">
        <v>941</v>
      </c>
      <c r="G154" s="267"/>
      <c r="H154" s="270">
        <v>22.274999999999999</v>
      </c>
      <c r="I154" s="271"/>
      <c r="J154" s="267"/>
      <c r="K154" s="267"/>
      <c r="L154" s="272"/>
      <c r="M154" s="273"/>
      <c r="N154" s="274"/>
      <c r="O154" s="274"/>
      <c r="P154" s="274"/>
      <c r="Q154" s="274"/>
      <c r="R154" s="274"/>
      <c r="S154" s="274"/>
      <c r="T154" s="27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76" t="s">
        <v>939</v>
      </c>
      <c r="AU154" s="276" t="s">
        <v>87</v>
      </c>
      <c r="AV154" s="14" t="s">
        <v>138</v>
      </c>
      <c r="AW154" s="14" t="s">
        <v>34</v>
      </c>
      <c r="AX154" s="14" t="s">
        <v>85</v>
      </c>
      <c r="AY154" s="276" t="s">
        <v>133</v>
      </c>
    </row>
    <row r="155" s="2" customFormat="1" ht="33" customHeight="1">
      <c r="A155" s="38"/>
      <c r="B155" s="39"/>
      <c r="C155" s="211" t="s">
        <v>141</v>
      </c>
      <c r="D155" s="211" t="s">
        <v>134</v>
      </c>
      <c r="E155" s="212" t="s">
        <v>950</v>
      </c>
      <c r="F155" s="213" t="s">
        <v>951</v>
      </c>
      <c r="G155" s="214" t="s">
        <v>944</v>
      </c>
      <c r="H155" s="215">
        <v>81.900000000000006</v>
      </c>
      <c r="I155" s="216"/>
      <c r="J155" s="217">
        <f>ROUND(I155*H155,2)</f>
        <v>0</v>
      </c>
      <c r="K155" s="218"/>
      <c r="L155" s="44"/>
      <c r="M155" s="219" t="s">
        <v>1</v>
      </c>
      <c r="N155" s="220" t="s">
        <v>42</v>
      </c>
      <c r="O155" s="91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3" t="s">
        <v>138</v>
      </c>
      <c r="AT155" s="223" t="s">
        <v>134</v>
      </c>
      <c r="AU155" s="223" t="s">
        <v>87</v>
      </c>
      <c r="AY155" s="17" t="s">
        <v>133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7" t="s">
        <v>85</v>
      </c>
      <c r="BK155" s="224">
        <f>ROUND(I155*H155,2)</f>
        <v>0</v>
      </c>
      <c r="BL155" s="17" t="s">
        <v>138</v>
      </c>
      <c r="BM155" s="223" t="s">
        <v>144</v>
      </c>
    </row>
    <row r="156" s="15" customFormat="1">
      <c r="A156" s="15"/>
      <c r="B156" s="277"/>
      <c r="C156" s="278"/>
      <c r="D156" s="225" t="s">
        <v>939</v>
      </c>
      <c r="E156" s="279" t="s">
        <v>1</v>
      </c>
      <c r="F156" s="280" t="s">
        <v>952</v>
      </c>
      <c r="G156" s="278"/>
      <c r="H156" s="279" t="s">
        <v>1</v>
      </c>
      <c r="I156" s="281"/>
      <c r="J156" s="278"/>
      <c r="K156" s="278"/>
      <c r="L156" s="282"/>
      <c r="M156" s="283"/>
      <c r="N156" s="284"/>
      <c r="O156" s="284"/>
      <c r="P156" s="284"/>
      <c r="Q156" s="284"/>
      <c r="R156" s="284"/>
      <c r="S156" s="284"/>
      <c r="T156" s="28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86" t="s">
        <v>939</v>
      </c>
      <c r="AU156" s="286" t="s">
        <v>87</v>
      </c>
      <c r="AV156" s="15" t="s">
        <v>85</v>
      </c>
      <c r="AW156" s="15" t="s">
        <v>34</v>
      </c>
      <c r="AX156" s="15" t="s">
        <v>77</v>
      </c>
      <c r="AY156" s="286" t="s">
        <v>133</v>
      </c>
    </row>
    <row r="157" s="13" customFormat="1">
      <c r="A157" s="13"/>
      <c r="B157" s="255"/>
      <c r="C157" s="256"/>
      <c r="D157" s="225" t="s">
        <v>939</v>
      </c>
      <c r="E157" s="257" t="s">
        <v>1</v>
      </c>
      <c r="F157" s="258" t="s">
        <v>953</v>
      </c>
      <c r="G157" s="256"/>
      <c r="H157" s="259">
        <v>33.188000000000002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65" t="s">
        <v>939</v>
      </c>
      <c r="AU157" s="265" t="s">
        <v>87</v>
      </c>
      <c r="AV157" s="13" t="s">
        <v>87</v>
      </c>
      <c r="AW157" s="13" t="s">
        <v>34</v>
      </c>
      <c r="AX157" s="13" t="s">
        <v>77</v>
      </c>
      <c r="AY157" s="265" t="s">
        <v>133</v>
      </c>
    </row>
    <row r="158" s="13" customFormat="1">
      <c r="A158" s="13"/>
      <c r="B158" s="255"/>
      <c r="C158" s="256"/>
      <c r="D158" s="225" t="s">
        <v>939</v>
      </c>
      <c r="E158" s="257" t="s">
        <v>1</v>
      </c>
      <c r="F158" s="258" t="s">
        <v>954</v>
      </c>
      <c r="G158" s="256"/>
      <c r="H158" s="259">
        <v>25.137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65" t="s">
        <v>939</v>
      </c>
      <c r="AU158" s="265" t="s">
        <v>87</v>
      </c>
      <c r="AV158" s="13" t="s">
        <v>87</v>
      </c>
      <c r="AW158" s="13" t="s">
        <v>34</v>
      </c>
      <c r="AX158" s="13" t="s">
        <v>77</v>
      </c>
      <c r="AY158" s="265" t="s">
        <v>133</v>
      </c>
    </row>
    <row r="159" s="13" customFormat="1">
      <c r="A159" s="13"/>
      <c r="B159" s="255"/>
      <c r="C159" s="256"/>
      <c r="D159" s="225" t="s">
        <v>939</v>
      </c>
      <c r="E159" s="257" t="s">
        <v>1</v>
      </c>
      <c r="F159" s="258" t="s">
        <v>955</v>
      </c>
      <c r="G159" s="256"/>
      <c r="H159" s="259">
        <v>23.574999999999999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65" t="s">
        <v>939</v>
      </c>
      <c r="AU159" s="265" t="s">
        <v>87</v>
      </c>
      <c r="AV159" s="13" t="s">
        <v>87</v>
      </c>
      <c r="AW159" s="13" t="s">
        <v>34</v>
      </c>
      <c r="AX159" s="13" t="s">
        <v>77</v>
      </c>
      <c r="AY159" s="265" t="s">
        <v>133</v>
      </c>
    </row>
    <row r="160" s="14" customFormat="1">
      <c r="A160" s="14"/>
      <c r="B160" s="266"/>
      <c r="C160" s="267"/>
      <c r="D160" s="225" t="s">
        <v>939</v>
      </c>
      <c r="E160" s="268" t="s">
        <v>1</v>
      </c>
      <c r="F160" s="269" t="s">
        <v>941</v>
      </c>
      <c r="G160" s="267"/>
      <c r="H160" s="270">
        <v>81.900000000000006</v>
      </c>
      <c r="I160" s="271"/>
      <c r="J160" s="267"/>
      <c r="K160" s="267"/>
      <c r="L160" s="272"/>
      <c r="M160" s="273"/>
      <c r="N160" s="274"/>
      <c r="O160" s="274"/>
      <c r="P160" s="274"/>
      <c r="Q160" s="274"/>
      <c r="R160" s="274"/>
      <c r="S160" s="274"/>
      <c r="T160" s="27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76" t="s">
        <v>939</v>
      </c>
      <c r="AU160" s="276" t="s">
        <v>87</v>
      </c>
      <c r="AV160" s="14" t="s">
        <v>138</v>
      </c>
      <c r="AW160" s="14" t="s">
        <v>34</v>
      </c>
      <c r="AX160" s="14" t="s">
        <v>85</v>
      </c>
      <c r="AY160" s="276" t="s">
        <v>133</v>
      </c>
    </row>
    <row r="161" s="2" customFormat="1" ht="33" customHeight="1">
      <c r="A161" s="38"/>
      <c r="B161" s="39"/>
      <c r="C161" s="211" t="s">
        <v>138</v>
      </c>
      <c r="D161" s="211" t="s">
        <v>134</v>
      </c>
      <c r="E161" s="212" t="s">
        <v>956</v>
      </c>
      <c r="F161" s="213" t="s">
        <v>957</v>
      </c>
      <c r="G161" s="214" t="s">
        <v>944</v>
      </c>
      <c r="H161" s="215">
        <v>81.900000000000006</v>
      </c>
      <c r="I161" s="216"/>
      <c r="J161" s="217">
        <f>ROUND(I161*H161,2)</f>
        <v>0</v>
      </c>
      <c r="K161" s="218"/>
      <c r="L161" s="44"/>
      <c r="M161" s="219" t="s">
        <v>1</v>
      </c>
      <c r="N161" s="220" t="s">
        <v>42</v>
      </c>
      <c r="O161" s="91"/>
      <c r="P161" s="221">
        <f>O161*H161</f>
        <v>0</v>
      </c>
      <c r="Q161" s="221">
        <v>0</v>
      </c>
      <c r="R161" s="221">
        <f>Q161*H161</f>
        <v>0</v>
      </c>
      <c r="S161" s="221">
        <v>0</v>
      </c>
      <c r="T161" s="22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3" t="s">
        <v>138</v>
      </c>
      <c r="AT161" s="223" t="s">
        <v>134</v>
      </c>
      <c r="AU161" s="223" t="s">
        <v>87</v>
      </c>
      <c r="AY161" s="17" t="s">
        <v>133</v>
      </c>
      <c r="BE161" s="224">
        <f>IF(N161="základní",J161,0)</f>
        <v>0</v>
      </c>
      <c r="BF161" s="224">
        <f>IF(N161="snížená",J161,0)</f>
        <v>0</v>
      </c>
      <c r="BG161" s="224">
        <f>IF(N161="zákl. přenesená",J161,0)</f>
        <v>0</v>
      </c>
      <c r="BH161" s="224">
        <f>IF(N161="sníž. přenesená",J161,0)</f>
        <v>0</v>
      </c>
      <c r="BI161" s="224">
        <f>IF(N161="nulová",J161,0)</f>
        <v>0</v>
      </c>
      <c r="BJ161" s="17" t="s">
        <v>85</v>
      </c>
      <c r="BK161" s="224">
        <f>ROUND(I161*H161,2)</f>
        <v>0</v>
      </c>
      <c r="BL161" s="17" t="s">
        <v>138</v>
      </c>
      <c r="BM161" s="223" t="s">
        <v>147</v>
      </c>
    </row>
    <row r="162" s="15" customFormat="1">
      <c r="A162" s="15"/>
      <c r="B162" s="277"/>
      <c r="C162" s="278"/>
      <c r="D162" s="225" t="s">
        <v>939</v>
      </c>
      <c r="E162" s="279" t="s">
        <v>1</v>
      </c>
      <c r="F162" s="280" t="s">
        <v>952</v>
      </c>
      <c r="G162" s="278"/>
      <c r="H162" s="279" t="s">
        <v>1</v>
      </c>
      <c r="I162" s="281"/>
      <c r="J162" s="278"/>
      <c r="K162" s="278"/>
      <c r="L162" s="282"/>
      <c r="M162" s="283"/>
      <c r="N162" s="284"/>
      <c r="O162" s="284"/>
      <c r="P162" s="284"/>
      <c r="Q162" s="284"/>
      <c r="R162" s="284"/>
      <c r="S162" s="284"/>
      <c r="T162" s="28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86" t="s">
        <v>939</v>
      </c>
      <c r="AU162" s="286" t="s">
        <v>87</v>
      </c>
      <c r="AV162" s="15" t="s">
        <v>85</v>
      </c>
      <c r="AW162" s="15" t="s">
        <v>34</v>
      </c>
      <c r="AX162" s="15" t="s">
        <v>77</v>
      </c>
      <c r="AY162" s="286" t="s">
        <v>133</v>
      </c>
    </row>
    <row r="163" s="13" customFormat="1">
      <c r="A163" s="13"/>
      <c r="B163" s="255"/>
      <c r="C163" s="256"/>
      <c r="D163" s="225" t="s">
        <v>939</v>
      </c>
      <c r="E163" s="257" t="s">
        <v>1</v>
      </c>
      <c r="F163" s="258" t="s">
        <v>953</v>
      </c>
      <c r="G163" s="256"/>
      <c r="H163" s="259">
        <v>33.188000000000002</v>
      </c>
      <c r="I163" s="260"/>
      <c r="J163" s="256"/>
      <c r="K163" s="256"/>
      <c r="L163" s="261"/>
      <c r="M163" s="262"/>
      <c r="N163" s="263"/>
      <c r="O163" s="263"/>
      <c r="P163" s="263"/>
      <c r="Q163" s="263"/>
      <c r="R163" s="263"/>
      <c r="S163" s="263"/>
      <c r="T163" s="26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65" t="s">
        <v>939</v>
      </c>
      <c r="AU163" s="265" t="s">
        <v>87</v>
      </c>
      <c r="AV163" s="13" t="s">
        <v>87</v>
      </c>
      <c r="AW163" s="13" t="s">
        <v>34</v>
      </c>
      <c r="AX163" s="13" t="s">
        <v>77</v>
      </c>
      <c r="AY163" s="265" t="s">
        <v>133</v>
      </c>
    </row>
    <row r="164" s="13" customFormat="1">
      <c r="A164" s="13"/>
      <c r="B164" s="255"/>
      <c r="C164" s="256"/>
      <c r="D164" s="225" t="s">
        <v>939</v>
      </c>
      <c r="E164" s="257" t="s">
        <v>1</v>
      </c>
      <c r="F164" s="258" t="s">
        <v>954</v>
      </c>
      <c r="G164" s="256"/>
      <c r="H164" s="259">
        <v>25.137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65" t="s">
        <v>939</v>
      </c>
      <c r="AU164" s="265" t="s">
        <v>87</v>
      </c>
      <c r="AV164" s="13" t="s">
        <v>87</v>
      </c>
      <c r="AW164" s="13" t="s">
        <v>34</v>
      </c>
      <c r="AX164" s="13" t="s">
        <v>77</v>
      </c>
      <c r="AY164" s="265" t="s">
        <v>133</v>
      </c>
    </row>
    <row r="165" s="13" customFormat="1">
      <c r="A165" s="13"/>
      <c r="B165" s="255"/>
      <c r="C165" s="256"/>
      <c r="D165" s="225" t="s">
        <v>939</v>
      </c>
      <c r="E165" s="257" t="s">
        <v>1</v>
      </c>
      <c r="F165" s="258" t="s">
        <v>955</v>
      </c>
      <c r="G165" s="256"/>
      <c r="H165" s="259">
        <v>23.574999999999999</v>
      </c>
      <c r="I165" s="260"/>
      <c r="J165" s="256"/>
      <c r="K165" s="256"/>
      <c r="L165" s="261"/>
      <c r="M165" s="262"/>
      <c r="N165" s="263"/>
      <c r="O165" s="263"/>
      <c r="P165" s="263"/>
      <c r="Q165" s="263"/>
      <c r="R165" s="263"/>
      <c r="S165" s="263"/>
      <c r="T165" s="26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65" t="s">
        <v>939</v>
      </c>
      <c r="AU165" s="265" t="s">
        <v>87</v>
      </c>
      <c r="AV165" s="13" t="s">
        <v>87</v>
      </c>
      <c r="AW165" s="13" t="s">
        <v>34</v>
      </c>
      <c r="AX165" s="13" t="s">
        <v>77</v>
      </c>
      <c r="AY165" s="265" t="s">
        <v>133</v>
      </c>
    </row>
    <row r="166" s="14" customFormat="1">
      <c r="A166" s="14"/>
      <c r="B166" s="266"/>
      <c r="C166" s="267"/>
      <c r="D166" s="225" t="s">
        <v>939</v>
      </c>
      <c r="E166" s="268" t="s">
        <v>1</v>
      </c>
      <c r="F166" s="269" t="s">
        <v>941</v>
      </c>
      <c r="G166" s="267"/>
      <c r="H166" s="270">
        <v>81.900000000000006</v>
      </c>
      <c r="I166" s="271"/>
      <c r="J166" s="267"/>
      <c r="K166" s="267"/>
      <c r="L166" s="272"/>
      <c r="M166" s="273"/>
      <c r="N166" s="274"/>
      <c r="O166" s="274"/>
      <c r="P166" s="274"/>
      <c r="Q166" s="274"/>
      <c r="R166" s="274"/>
      <c r="S166" s="274"/>
      <c r="T166" s="27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76" t="s">
        <v>939</v>
      </c>
      <c r="AU166" s="276" t="s">
        <v>87</v>
      </c>
      <c r="AV166" s="14" t="s">
        <v>138</v>
      </c>
      <c r="AW166" s="14" t="s">
        <v>34</v>
      </c>
      <c r="AX166" s="14" t="s">
        <v>85</v>
      </c>
      <c r="AY166" s="276" t="s">
        <v>133</v>
      </c>
    </row>
    <row r="167" s="2" customFormat="1" ht="33" customHeight="1">
      <c r="A167" s="38"/>
      <c r="B167" s="39"/>
      <c r="C167" s="211" t="s">
        <v>148</v>
      </c>
      <c r="D167" s="211" t="s">
        <v>134</v>
      </c>
      <c r="E167" s="212" t="s">
        <v>958</v>
      </c>
      <c r="F167" s="213" t="s">
        <v>959</v>
      </c>
      <c r="G167" s="214" t="s">
        <v>944</v>
      </c>
      <c r="H167" s="215">
        <v>10.77</v>
      </c>
      <c r="I167" s="216"/>
      <c r="J167" s="217">
        <f>ROUND(I167*H167,2)</f>
        <v>0</v>
      </c>
      <c r="K167" s="218"/>
      <c r="L167" s="44"/>
      <c r="M167" s="219" t="s">
        <v>1</v>
      </c>
      <c r="N167" s="220" t="s">
        <v>42</v>
      </c>
      <c r="O167" s="91"/>
      <c r="P167" s="221">
        <f>O167*H167</f>
        <v>0</v>
      </c>
      <c r="Q167" s="221">
        <v>0</v>
      </c>
      <c r="R167" s="221">
        <f>Q167*H167</f>
        <v>0</v>
      </c>
      <c r="S167" s="221">
        <v>0</v>
      </c>
      <c r="T167" s="22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3" t="s">
        <v>138</v>
      </c>
      <c r="AT167" s="223" t="s">
        <v>134</v>
      </c>
      <c r="AU167" s="223" t="s">
        <v>87</v>
      </c>
      <c r="AY167" s="17" t="s">
        <v>133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7" t="s">
        <v>85</v>
      </c>
      <c r="BK167" s="224">
        <f>ROUND(I167*H167,2)</f>
        <v>0</v>
      </c>
      <c r="BL167" s="17" t="s">
        <v>138</v>
      </c>
      <c r="BM167" s="223" t="s">
        <v>152</v>
      </c>
    </row>
    <row r="168" s="15" customFormat="1">
      <c r="A168" s="15"/>
      <c r="B168" s="277"/>
      <c r="C168" s="278"/>
      <c r="D168" s="225" t="s">
        <v>939</v>
      </c>
      <c r="E168" s="279" t="s">
        <v>1</v>
      </c>
      <c r="F168" s="280" t="s">
        <v>960</v>
      </c>
      <c r="G168" s="278"/>
      <c r="H168" s="279" t="s">
        <v>1</v>
      </c>
      <c r="I168" s="281"/>
      <c r="J168" s="278"/>
      <c r="K168" s="278"/>
      <c r="L168" s="282"/>
      <c r="M168" s="283"/>
      <c r="N168" s="284"/>
      <c r="O168" s="284"/>
      <c r="P168" s="284"/>
      <c r="Q168" s="284"/>
      <c r="R168" s="284"/>
      <c r="S168" s="284"/>
      <c r="T168" s="28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86" t="s">
        <v>939</v>
      </c>
      <c r="AU168" s="286" t="s">
        <v>87</v>
      </c>
      <c r="AV168" s="15" t="s">
        <v>85</v>
      </c>
      <c r="AW168" s="15" t="s">
        <v>34</v>
      </c>
      <c r="AX168" s="15" t="s">
        <v>77</v>
      </c>
      <c r="AY168" s="286" t="s">
        <v>133</v>
      </c>
    </row>
    <row r="169" s="13" customFormat="1">
      <c r="A169" s="13"/>
      <c r="B169" s="255"/>
      <c r="C169" s="256"/>
      <c r="D169" s="225" t="s">
        <v>939</v>
      </c>
      <c r="E169" s="257" t="s">
        <v>1</v>
      </c>
      <c r="F169" s="258" t="s">
        <v>961</v>
      </c>
      <c r="G169" s="256"/>
      <c r="H169" s="259">
        <v>4.2000000000000002</v>
      </c>
      <c r="I169" s="260"/>
      <c r="J169" s="256"/>
      <c r="K169" s="256"/>
      <c r="L169" s="261"/>
      <c r="M169" s="262"/>
      <c r="N169" s="263"/>
      <c r="O169" s="263"/>
      <c r="P169" s="263"/>
      <c r="Q169" s="263"/>
      <c r="R169" s="263"/>
      <c r="S169" s="263"/>
      <c r="T169" s="26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65" t="s">
        <v>939</v>
      </c>
      <c r="AU169" s="265" t="s">
        <v>87</v>
      </c>
      <c r="AV169" s="13" t="s">
        <v>87</v>
      </c>
      <c r="AW169" s="13" t="s">
        <v>34</v>
      </c>
      <c r="AX169" s="13" t="s">
        <v>77</v>
      </c>
      <c r="AY169" s="265" t="s">
        <v>133</v>
      </c>
    </row>
    <row r="170" s="13" customFormat="1">
      <c r="A170" s="13"/>
      <c r="B170" s="255"/>
      <c r="C170" s="256"/>
      <c r="D170" s="225" t="s">
        <v>939</v>
      </c>
      <c r="E170" s="257" t="s">
        <v>1</v>
      </c>
      <c r="F170" s="258" t="s">
        <v>962</v>
      </c>
      <c r="G170" s="256"/>
      <c r="H170" s="259">
        <v>6.5700000000000003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65" t="s">
        <v>939</v>
      </c>
      <c r="AU170" s="265" t="s">
        <v>87</v>
      </c>
      <c r="AV170" s="13" t="s">
        <v>87</v>
      </c>
      <c r="AW170" s="13" t="s">
        <v>34</v>
      </c>
      <c r="AX170" s="13" t="s">
        <v>77</v>
      </c>
      <c r="AY170" s="265" t="s">
        <v>133</v>
      </c>
    </row>
    <row r="171" s="14" customFormat="1">
      <c r="A171" s="14"/>
      <c r="B171" s="266"/>
      <c r="C171" s="267"/>
      <c r="D171" s="225" t="s">
        <v>939</v>
      </c>
      <c r="E171" s="268" t="s">
        <v>1</v>
      </c>
      <c r="F171" s="269" t="s">
        <v>941</v>
      </c>
      <c r="G171" s="267"/>
      <c r="H171" s="270">
        <v>10.77</v>
      </c>
      <c r="I171" s="271"/>
      <c r="J171" s="267"/>
      <c r="K171" s="267"/>
      <c r="L171" s="272"/>
      <c r="M171" s="273"/>
      <c r="N171" s="274"/>
      <c r="O171" s="274"/>
      <c r="P171" s="274"/>
      <c r="Q171" s="274"/>
      <c r="R171" s="274"/>
      <c r="S171" s="274"/>
      <c r="T171" s="27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76" t="s">
        <v>939</v>
      </c>
      <c r="AU171" s="276" t="s">
        <v>87</v>
      </c>
      <c r="AV171" s="14" t="s">
        <v>138</v>
      </c>
      <c r="AW171" s="14" t="s">
        <v>34</v>
      </c>
      <c r="AX171" s="14" t="s">
        <v>85</v>
      </c>
      <c r="AY171" s="276" t="s">
        <v>133</v>
      </c>
    </row>
    <row r="172" s="2" customFormat="1" ht="24.15" customHeight="1">
      <c r="A172" s="38"/>
      <c r="B172" s="39"/>
      <c r="C172" s="211" t="s">
        <v>144</v>
      </c>
      <c r="D172" s="211" t="s">
        <v>134</v>
      </c>
      <c r="E172" s="212" t="s">
        <v>963</v>
      </c>
      <c r="F172" s="213" t="s">
        <v>964</v>
      </c>
      <c r="G172" s="214" t="s">
        <v>944</v>
      </c>
      <c r="H172" s="215">
        <v>2.141</v>
      </c>
      <c r="I172" s="216"/>
      <c r="J172" s="217">
        <f>ROUND(I172*H172,2)</f>
        <v>0</v>
      </c>
      <c r="K172" s="218"/>
      <c r="L172" s="44"/>
      <c r="M172" s="219" t="s">
        <v>1</v>
      </c>
      <c r="N172" s="220" t="s">
        <v>42</v>
      </c>
      <c r="O172" s="91"/>
      <c r="P172" s="221">
        <f>O172*H172</f>
        <v>0</v>
      </c>
      <c r="Q172" s="221">
        <v>0</v>
      </c>
      <c r="R172" s="221">
        <f>Q172*H172</f>
        <v>0</v>
      </c>
      <c r="S172" s="221">
        <v>0</v>
      </c>
      <c r="T172" s="22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3" t="s">
        <v>138</v>
      </c>
      <c r="AT172" s="223" t="s">
        <v>134</v>
      </c>
      <c r="AU172" s="223" t="s">
        <v>87</v>
      </c>
      <c r="AY172" s="17" t="s">
        <v>133</v>
      </c>
      <c r="BE172" s="224">
        <f>IF(N172="základní",J172,0)</f>
        <v>0</v>
      </c>
      <c r="BF172" s="224">
        <f>IF(N172="snížená",J172,0)</f>
        <v>0</v>
      </c>
      <c r="BG172" s="224">
        <f>IF(N172="zákl. přenesená",J172,0)</f>
        <v>0</v>
      </c>
      <c r="BH172" s="224">
        <f>IF(N172="sníž. přenesená",J172,0)</f>
        <v>0</v>
      </c>
      <c r="BI172" s="224">
        <f>IF(N172="nulová",J172,0)</f>
        <v>0</v>
      </c>
      <c r="BJ172" s="17" t="s">
        <v>85</v>
      </c>
      <c r="BK172" s="224">
        <f>ROUND(I172*H172,2)</f>
        <v>0</v>
      </c>
      <c r="BL172" s="17" t="s">
        <v>138</v>
      </c>
      <c r="BM172" s="223" t="s">
        <v>8</v>
      </c>
    </row>
    <row r="173" s="15" customFormat="1">
      <c r="A173" s="15"/>
      <c r="B173" s="277"/>
      <c r="C173" s="278"/>
      <c r="D173" s="225" t="s">
        <v>939</v>
      </c>
      <c r="E173" s="279" t="s">
        <v>1</v>
      </c>
      <c r="F173" s="280" t="s">
        <v>965</v>
      </c>
      <c r="G173" s="278"/>
      <c r="H173" s="279" t="s">
        <v>1</v>
      </c>
      <c r="I173" s="281"/>
      <c r="J173" s="278"/>
      <c r="K173" s="278"/>
      <c r="L173" s="282"/>
      <c r="M173" s="283"/>
      <c r="N173" s="284"/>
      <c r="O173" s="284"/>
      <c r="P173" s="284"/>
      <c r="Q173" s="284"/>
      <c r="R173" s="284"/>
      <c r="S173" s="284"/>
      <c r="T173" s="28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86" t="s">
        <v>939</v>
      </c>
      <c r="AU173" s="286" t="s">
        <v>87</v>
      </c>
      <c r="AV173" s="15" t="s">
        <v>85</v>
      </c>
      <c r="AW173" s="15" t="s">
        <v>34</v>
      </c>
      <c r="AX173" s="15" t="s">
        <v>77</v>
      </c>
      <c r="AY173" s="286" t="s">
        <v>133</v>
      </c>
    </row>
    <row r="174" s="13" customFormat="1">
      <c r="A174" s="13"/>
      <c r="B174" s="255"/>
      <c r="C174" s="256"/>
      <c r="D174" s="225" t="s">
        <v>939</v>
      </c>
      <c r="E174" s="257" t="s">
        <v>1</v>
      </c>
      <c r="F174" s="258" t="s">
        <v>966</v>
      </c>
      <c r="G174" s="256"/>
      <c r="H174" s="259">
        <v>1.8220000000000001</v>
      </c>
      <c r="I174" s="260"/>
      <c r="J174" s="256"/>
      <c r="K174" s="256"/>
      <c r="L174" s="261"/>
      <c r="M174" s="262"/>
      <c r="N174" s="263"/>
      <c r="O174" s="263"/>
      <c r="P174" s="263"/>
      <c r="Q174" s="263"/>
      <c r="R174" s="263"/>
      <c r="S174" s="263"/>
      <c r="T174" s="26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65" t="s">
        <v>939</v>
      </c>
      <c r="AU174" s="265" t="s">
        <v>87</v>
      </c>
      <c r="AV174" s="13" t="s">
        <v>87</v>
      </c>
      <c r="AW174" s="13" t="s">
        <v>34</v>
      </c>
      <c r="AX174" s="13" t="s">
        <v>77</v>
      </c>
      <c r="AY174" s="265" t="s">
        <v>133</v>
      </c>
    </row>
    <row r="175" s="13" customFormat="1">
      <c r="A175" s="13"/>
      <c r="B175" s="255"/>
      <c r="C175" s="256"/>
      <c r="D175" s="225" t="s">
        <v>939</v>
      </c>
      <c r="E175" s="257" t="s">
        <v>1</v>
      </c>
      <c r="F175" s="258" t="s">
        <v>967</v>
      </c>
      <c r="G175" s="256"/>
      <c r="H175" s="259">
        <v>0.31900000000000001</v>
      </c>
      <c r="I175" s="260"/>
      <c r="J175" s="256"/>
      <c r="K175" s="256"/>
      <c r="L175" s="261"/>
      <c r="M175" s="262"/>
      <c r="N175" s="263"/>
      <c r="O175" s="263"/>
      <c r="P175" s="263"/>
      <c r="Q175" s="263"/>
      <c r="R175" s="263"/>
      <c r="S175" s="263"/>
      <c r="T175" s="26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65" t="s">
        <v>939</v>
      </c>
      <c r="AU175" s="265" t="s">
        <v>87</v>
      </c>
      <c r="AV175" s="13" t="s">
        <v>87</v>
      </c>
      <c r="AW175" s="13" t="s">
        <v>34</v>
      </c>
      <c r="AX175" s="13" t="s">
        <v>77</v>
      </c>
      <c r="AY175" s="265" t="s">
        <v>133</v>
      </c>
    </row>
    <row r="176" s="14" customFormat="1">
      <c r="A176" s="14"/>
      <c r="B176" s="266"/>
      <c r="C176" s="267"/>
      <c r="D176" s="225" t="s">
        <v>939</v>
      </c>
      <c r="E176" s="268" t="s">
        <v>1</v>
      </c>
      <c r="F176" s="269" t="s">
        <v>941</v>
      </c>
      <c r="G176" s="267"/>
      <c r="H176" s="270">
        <v>2.141</v>
      </c>
      <c r="I176" s="271"/>
      <c r="J176" s="267"/>
      <c r="K176" s="267"/>
      <c r="L176" s="272"/>
      <c r="M176" s="273"/>
      <c r="N176" s="274"/>
      <c r="O176" s="274"/>
      <c r="P176" s="274"/>
      <c r="Q176" s="274"/>
      <c r="R176" s="274"/>
      <c r="S176" s="274"/>
      <c r="T176" s="27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76" t="s">
        <v>939</v>
      </c>
      <c r="AU176" s="276" t="s">
        <v>87</v>
      </c>
      <c r="AV176" s="14" t="s">
        <v>138</v>
      </c>
      <c r="AW176" s="14" t="s">
        <v>34</v>
      </c>
      <c r="AX176" s="14" t="s">
        <v>85</v>
      </c>
      <c r="AY176" s="276" t="s">
        <v>133</v>
      </c>
    </row>
    <row r="177" s="2" customFormat="1" ht="33" customHeight="1">
      <c r="A177" s="38"/>
      <c r="B177" s="39"/>
      <c r="C177" s="211" t="s">
        <v>155</v>
      </c>
      <c r="D177" s="211" t="s">
        <v>134</v>
      </c>
      <c r="E177" s="212" t="s">
        <v>968</v>
      </c>
      <c r="F177" s="213" t="s">
        <v>969</v>
      </c>
      <c r="G177" s="214" t="s">
        <v>944</v>
      </c>
      <c r="H177" s="215">
        <v>4.282</v>
      </c>
      <c r="I177" s="216"/>
      <c r="J177" s="217">
        <f>ROUND(I177*H177,2)</f>
        <v>0</v>
      </c>
      <c r="K177" s="218"/>
      <c r="L177" s="44"/>
      <c r="M177" s="219" t="s">
        <v>1</v>
      </c>
      <c r="N177" s="220" t="s">
        <v>42</v>
      </c>
      <c r="O177" s="91"/>
      <c r="P177" s="221">
        <f>O177*H177</f>
        <v>0</v>
      </c>
      <c r="Q177" s="221">
        <v>0</v>
      </c>
      <c r="R177" s="221">
        <f>Q177*H177</f>
        <v>0</v>
      </c>
      <c r="S177" s="221">
        <v>0</v>
      </c>
      <c r="T177" s="222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3" t="s">
        <v>138</v>
      </c>
      <c r="AT177" s="223" t="s">
        <v>134</v>
      </c>
      <c r="AU177" s="223" t="s">
        <v>87</v>
      </c>
      <c r="AY177" s="17" t="s">
        <v>133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7" t="s">
        <v>85</v>
      </c>
      <c r="BK177" s="224">
        <f>ROUND(I177*H177,2)</f>
        <v>0</v>
      </c>
      <c r="BL177" s="17" t="s">
        <v>138</v>
      </c>
      <c r="BM177" s="223" t="s">
        <v>158</v>
      </c>
    </row>
    <row r="178" s="15" customFormat="1">
      <c r="A178" s="15"/>
      <c r="B178" s="277"/>
      <c r="C178" s="278"/>
      <c r="D178" s="225" t="s">
        <v>939</v>
      </c>
      <c r="E178" s="279" t="s">
        <v>1</v>
      </c>
      <c r="F178" s="280" t="s">
        <v>970</v>
      </c>
      <c r="G178" s="278"/>
      <c r="H178" s="279" t="s">
        <v>1</v>
      </c>
      <c r="I178" s="281"/>
      <c r="J178" s="278"/>
      <c r="K178" s="278"/>
      <c r="L178" s="282"/>
      <c r="M178" s="283"/>
      <c r="N178" s="284"/>
      <c r="O178" s="284"/>
      <c r="P178" s="284"/>
      <c r="Q178" s="284"/>
      <c r="R178" s="284"/>
      <c r="S178" s="284"/>
      <c r="T178" s="28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86" t="s">
        <v>939</v>
      </c>
      <c r="AU178" s="286" t="s">
        <v>87</v>
      </c>
      <c r="AV178" s="15" t="s">
        <v>85</v>
      </c>
      <c r="AW178" s="15" t="s">
        <v>34</v>
      </c>
      <c r="AX178" s="15" t="s">
        <v>77</v>
      </c>
      <c r="AY178" s="286" t="s">
        <v>133</v>
      </c>
    </row>
    <row r="179" s="13" customFormat="1">
      <c r="A179" s="13"/>
      <c r="B179" s="255"/>
      <c r="C179" s="256"/>
      <c r="D179" s="225" t="s">
        <v>939</v>
      </c>
      <c r="E179" s="257" t="s">
        <v>1</v>
      </c>
      <c r="F179" s="258" t="s">
        <v>966</v>
      </c>
      <c r="G179" s="256"/>
      <c r="H179" s="259">
        <v>1.8220000000000001</v>
      </c>
      <c r="I179" s="260"/>
      <c r="J179" s="256"/>
      <c r="K179" s="256"/>
      <c r="L179" s="261"/>
      <c r="M179" s="262"/>
      <c r="N179" s="263"/>
      <c r="O179" s="263"/>
      <c r="P179" s="263"/>
      <c r="Q179" s="263"/>
      <c r="R179" s="263"/>
      <c r="S179" s="263"/>
      <c r="T179" s="26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65" t="s">
        <v>939</v>
      </c>
      <c r="AU179" s="265" t="s">
        <v>87</v>
      </c>
      <c r="AV179" s="13" t="s">
        <v>87</v>
      </c>
      <c r="AW179" s="13" t="s">
        <v>34</v>
      </c>
      <c r="AX179" s="13" t="s">
        <v>77</v>
      </c>
      <c r="AY179" s="265" t="s">
        <v>133</v>
      </c>
    </row>
    <row r="180" s="13" customFormat="1">
      <c r="A180" s="13"/>
      <c r="B180" s="255"/>
      <c r="C180" s="256"/>
      <c r="D180" s="225" t="s">
        <v>939</v>
      </c>
      <c r="E180" s="257" t="s">
        <v>1</v>
      </c>
      <c r="F180" s="258" t="s">
        <v>967</v>
      </c>
      <c r="G180" s="256"/>
      <c r="H180" s="259">
        <v>0.31900000000000001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65" t="s">
        <v>939</v>
      </c>
      <c r="AU180" s="265" t="s">
        <v>87</v>
      </c>
      <c r="AV180" s="13" t="s">
        <v>87</v>
      </c>
      <c r="AW180" s="13" t="s">
        <v>34</v>
      </c>
      <c r="AX180" s="13" t="s">
        <v>77</v>
      </c>
      <c r="AY180" s="265" t="s">
        <v>133</v>
      </c>
    </row>
    <row r="181" s="15" customFormat="1">
      <c r="A181" s="15"/>
      <c r="B181" s="277"/>
      <c r="C181" s="278"/>
      <c r="D181" s="225" t="s">
        <v>939</v>
      </c>
      <c r="E181" s="279" t="s">
        <v>1</v>
      </c>
      <c r="F181" s="280" t="s">
        <v>971</v>
      </c>
      <c r="G181" s="278"/>
      <c r="H181" s="279" t="s">
        <v>1</v>
      </c>
      <c r="I181" s="281"/>
      <c r="J181" s="278"/>
      <c r="K181" s="278"/>
      <c r="L181" s="282"/>
      <c r="M181" s="283"/>
      <c r="N181" s="284"/>
      <c r="O181" s="284"/>
      <c r="P181" s="284"/>
      <c r="Q181" s="284"/>
      <c r="R181" s="284"/>
      <c r="S181" s="284"/>
      <c r="T181" s="28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86" t="s">
        <v>939</v>
      </c>
      <c r="AU181" s="286" t="s">
        <v>87</v>
      </c>
      <c r="AV181" s="15" t="s">
        <v>85</v>
      </c>
      <c r="AW181" s="15" t="s">
        <v>34</v>
      </c>
      <c r="AX181" s="15" t="s">
        <v>77</v>
      </c>
      <c r="AY181" s="286" t="s">
        <v>133</v>
      </c>
    </row>
    <row r="182" s="13" customFormat="1">
      <c r="A182" s="13"/>
      <c r="B182" s="255"/>
      <c r="C182" s="256"/>
      <c r="D182" s="225" t="s">
        <v>939</v>
      </c>
      <c r="E182" s="257" t="s">
        <v>1</v>
      </c>
      <c r="F182" s="258" t="s">
        <v>966</v>
      </c>
      <c r="G182" s="256"/>
      <c r="H182" s="259">
        <v>1.8220000000000001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65" t="s">
        <v>939</v>
      </c>
      <c r="AU182" s="265" t="s">
        <v>87</v>
      </c>
      <c r="AV182" s="13" t="s">
        <v>87</v>
      </c>
      <c r="AW182" s="13" t="s">
        <v>34</v>
      </c>
      <c r="AX182" s="13" t="s">
        <v>77</v>
      </c>
      <c r="AY182" s="265" t="s">
        <v>133</v>
      </c>
    </row>
    <row r="183" s="13" customFormat="1">
      <c r="A183" s="13"/>
      <c r="B183" s="255"/>
      <c r="C183" s="256"/>
      <c r="D183" s="225" t="s">
        <v>939</v>
      </c>
      <c r="E183" s="257" t="s">
        <v>1</v>
      </c>
      <c r="F183" s="258" t="s">
        <v>967</v>
      </c>
      <c r="G183" s="256"/>
      <c r="H183" s="259">
        <v>0.31900000000000001</v>
      </c>
      <c r="I183" s="260"/>
      <c r="J183" s="256"/>
      <c r="K183" s="256"/>
      <c r="L183" s="261"/>
      <c r="M183" s="262"/>
      <c r="N183" s="263"/>
      <c r="O183" s="263"/>
      <c r="P183" s="263"/>
      <c r="Q183" s="263"/>
      <c r="R183" s="263"/>
      <c r="S183" s="263"/>
      <c r="T183" s="26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65" t="s">
        <v>939</v>
      </c>
      <c r="AU183" s="265" t="s">
        <v>87</v>
      </c>
      <c r="AV183" s="13" t="s">
        <v>87</v>
      </c>
      <c r="AW183" s="13" t="s">
        <v>34</v>
      </c>
      <c r="AX183" s="13" t="s">
        <v>77</v>
      </c>
      <c r="AY183" s="265" t="s">
        <v>133</v>
      </c>
    </row>
    <row r="184" s="14" customFormat="1">
      <c r="A184" s="14"/>
      <c r="B184" s="266"/>
      <c r="C184" s="267"/>
      <c r="D184" s="225" t="s">
        <v>939</v>
      </c>
      <c r="E184" s="268" t="s">
        <v>1</v>
      </c>
      <c r="F184" s="269" t="s">
        <v>941</v>
      </c>
      <c r="G184" s="267"/>
      <c r="H184" s="270">
        <v>4.282</v>
      </c>
      <c r="I184" s="271"/>
      <c r="J184" s="267"/>
      <c r="K184" s="267"/>
      <c r="L184" s="272"/>
      <c r="M184" s="273"/>
      <c r="N184" s="274"/>
      <c r="O184" s="274"/>
      <c r="P184" s="274"/>
      <c r="Q184" s="274"/>
      <c r="R184" s="274"/>
      <c r="S184" s="274"/>
      <c r="T184" s="27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76" t="s">
        <v>939</v>
      </c>
      <c r="AU184" s="276" t="s">
        <v>87</v>
      </c>
      <c r="AV184" s="14" t="s">
        <v>138</v>
      </c>
      <c r="AW184" s="14" t="s">
        <v>34</v>
      </c>
      <c r="AX184" s="14" t="s">
        <v>85</v>
      </c>
      <c r="AY184" s="276" t="s">
        <v>133</v>
      </c>
    </row>
    <row r="185" s="2" customFormat="1" ht="37.8" customHeight="1">
      <c r="A185" s="38"/>
      <c r="B185" s="39"/>
      <c r="C185" s="211" t="s">
        <v>147</v>
      </c>
      <c r="D185" s="211" t="s">
        <v>134</v>
      </c>
      <c r="E185" s="212" t="s">
        <v>972</v>
      </c>
      <c r="F185" s="213" t="s">
        <v>973</v>
      </c>
      <c r="G185" s="214" t="s">
        <v>944</v>
      </c>
      <c r="H185" s="215">
        <v>4.282</v>
      </c>
      <c r="I185" s="216"/>
      <c r="J185" s="217">
        <f>ROUND(I185*H185,2)</f>
        <v>0</v>
      </c>
      <c r="K185" s="218"/>
      <c r="L185" s="44"/>
      <c r="M185" s="219" t="s">
        <v>1</v>
      </c>
      <c r="N185" s="220" t="s">
        <v>42</v>
      </c>
      <c r="O185" s="91"/>
      <c r="P185" s="221">
        <f>O185*H185</f>
        <v>0</v>
      </c>
      <c r="Q185" s="221">
        <v>0</v>
      </c>
      <c r="R185" s="221">
        <f>Q185*H185</f>
        <v>0</v>
      </c>
      <c r="S185" s="221">
        <v>0</v>
      </c>
      <c r="T185" s="22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3" t="s">
        <v>138</v>
      </c>
      <c r="AT185" s="223" t="s">
        <v>134</v>
      </c>
      <c r="AU185" s="223" t="s">
        <v>87</v>
      </c>
      <c r="AY185" s="17" t="s">
        <v>133</v>
      </c>
      <c r="BE185" s="224">
        <f>IF(N185="základní",J185,0)</f>
        <v>0</v>
      </c>
      <c r="BF185" s="224">
        <f>IF(N185="snížená",J185,0)</f>
        <v>0</v>
      </c>
      <c r="BG185" s="224">
        <f>IF(N185="zákl. přenesená",J185,0)</f>
        <v>0</v>
      </c>
      <c r="BH185" s="224">
        <f>IF(N185="sníž. přenesená",J185,0)</f>
        <v>0</v>
      </c>
      <c r="BI185" s="224">
        <f>IF(N185="nulová",J185,0)</f>
        <v>0</v>
      </c>
      <c r="BJ185" s="17" t="s">
        <v>85</v>
      </c>
      <c r="BK185" s="224">
        <f>ROUND(I185*H185,2)</f>
        <v>0</v>
      </c>
      <c r="BL185" s="17" t="s">
        <v>138</v>
      </c>
      <c r="BM185" s="223" t="s">
        <v>161</v>
      </c>
    </row>
    <row r="186" s="2" customFormat="1" ht="37.8" customHeight="1">
      <c r="A186" s="38"/>
      <c r="B186" s="39"/>
      <c r="C186" s="211" t="s">
        <v>162</v>
      </c>
      <c r="D186" s="211" t="s">
        <v>134</v>
      </c>
      <c r="E186" s="212" t="s">
        <v>974</v>
      </c>
      <c r="F186" s="213" t="s">
        <v>975</v>
      </c>
      <c r="G186" s="214" t="s">
        <v>944</v>
      </c>
      <c r="H186" s="215">
        <v>18.626999999999999</v>
      </c>
      <c r="I186" s="216"/>
      <c r="J186" s="217">
        <f>ROUND(I186*H186,2)</f>
        <v>0</v>
      </c>
      <c r="K186" s="218"/>
      <c r="L186" s="44"/>
      <c r="M186" s="219" t="s">
        <v>1</v>
      </c>
      <c r="N186" s="220" t="s">
        <v>42</v>
      </c>
      <c r="O186" s="91"/>
      <c r="P186" s="221">
        <f>O186*H186</f>
        <v>0</v>
      </c>
      <c r="Q186" s="221">
        <v>0</v>
      </c>
      <c r="R186" s="221">
        <f>Q186*H186</f>
        <v>0</v>
      </c>
      <c r="S186" s="221">
        <v>0</v>
      </c>
      <c r="T186" s="22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3" t="s">
        <v>138</v>
      </c>
      <c r="AT186" s="223" t="s">
        <v>134</v>
      </c>
      <c r="AU186" s="223" t="s">
        <v>87</v>
      </c>
      <c r="AY186" s="17" t="s">
        <v>133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7" t="s">
        <v>85</v>
      </c>
      <c r="BK186" s="224">
        <f>ROUND(I186*H186,2)</f>
        <v>0</v>
      </c>
      <c r="BL186" s="17" t="s">
        <v>138</v>
      </c>
      <c r="BM186" s="223" t="s">
        <v>165</v>
      </c>
    </row>
    <row r="187" s="15" customFormat="1">
      <c r="A187" s="15"/>
      <c r="B187" s="277"/>
      <c r="C187" s="278"/>
      <c r="D187" s="225" t="s">
        <v>939</v>
      </c>
      <c r="E187" s="279" t="s">
        <v>1</v>
      </c>
      <c r="F187" s="280" t="s">
        <v>976</v>
      </c>
      <c r="G187" s="278"/>
      <c r="H187" s="279" t="s">
        <v>1</v>
      </c>
      <c r="I187" s="281"/>
      <c r="J187" s="278"/>
      <c r="K187" s="278"/>
      <c r="L187" s="282"/>
      <c r="M187" s="283"/>
      <c r="N187" s="284"/>
      <c r="O187" s="284"/>
      <c r="P187" s="284"/>
      <c r="Q187" s="284"/>
      <c r="R187" s="284"/>
      <c r="S187" s="284"/>
      <c r="T187" s="28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86" t="s">
        <v>939</v>
      </c>
      <c r="AU187" s="286" t="s">
        <v>87</v>
      </c>
      <c r="AV187" s="15" t="s">
        <v>85</v>
      </c>
      <c r="AW187" s="15" t="s">
        <v>34</v>
      </c>
      <c r="AX187" s="15" t="s">
        <v>77</v>
      </c>
      <c r="AY187" s="286" t="s">
        <v>133</v>
      </c>
    </row>
    <row r="188" s="13" customFormat="1">
      <c r="A188" s="13"/>
      <c r="B188" s="255"/>
      <c r="C188" s="256"/>
      <c r="D188" s="225" t="s">
        <v>939</v>
      </c>
      <c r="E188" s="257" t="s">
        <v>1</v>
      </c>
      <c r="F188" s="258" t="s">
        <v>977</v>
      </c>
      <c r="G188" s="256"/>
      <c r="H188" s="259">
        <v>199.13900000000001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65" t="s">
        <v>939</v>
      </c>
      <c r="AU188" s="265" t="s">
        <v>87</v>
      </c>
      <c r="AV188" s="13" t="s">
        <v>87</v>
      </c>
      <c r="AW188" s="13" t="s">
        <v>34</v>
      </c>
      <c r="AX188" s="13" t="s">
        <v>77</v>
      </c>
      <c r="AY188" s="265" t="s">
        <v>133</v>
      </c>
    </row>
    <row r="189" s="15" customFormat="1">
      <c r="A189" s="15"/>
      <c r="B189" s="277"/>
      <c r="C189" s="278"/>
      <c r="D189" s="225" t="s">
        <v>939</v>
      </c>
      <c r="E189" s="279" t="s">
        <v>1</v>
      </c>
      <c r="F189" s="280" t="s">
        <v>978</v>
      </c>
      <c r="G189" s="278"/>
      <c r="H189" s="279" t="s">
        <v>1</v>
      </c>
      <c r="I189" s="281"/>
      <c r="J189" s="278"/>
      <c r="K189" s="278"/>
      <c r="L189" s="282"/>
      <c r="M189" s="283"/>
      <c r="N189" s="284"/>
      <c r="O189" s="284"/>
      <c r="P189" s="284"/>
      <c r="Q189" s="284"/>
      <c r="R189" s="284"/>
      <c r="S189" s="284"/>
      <c r="T189" s="28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86" t="s">
        <v>939</v>
      </c>
      <c r="AU189" s="286" t="s">
        <v>87</v>
      </c>
      <c r="AV189" s="15" t="s">
        <v>85</v>
      </c>
      <c r="AW189" s="15" t="s">
        <v>34</v>
      </c>
      <c r="AX189" s="15" t="s">
        <v>77</v>
      </c>
      <c r="AY189" s="286" t="s">
        <v>133</v>
      </c>
    </row>
    <row r="190" s="13" customFormat="1">
      <c r="A190" s="13"/>
      <c r="B190" s="255"/>
      <c r="C190" s="256"/>
      <c r="D190" s="225" t="s">
        <v>939</v>
      </c>
      <c r="E190" s="257" t="s">
        <v>1</v>
      </c>
      <c r="F190" s="258" t="s">
        <v>979</v>
      </c>
      <c r="G190" s="256"/>
      <c r="H190" s="259">
        <v>-180.512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65" t="s">
        <v>939</v>
      </c>
      <c r="AU190" s="265" t="s">
        <v>87</v>
      </c>
      <c r="AV190" s="13" t="s">
        <v>87</v>
      </c>
      <c r="AW190" s="13" t="s">
        <v>34</v>
      </c>
      <c r="AX190" s="13" t="s">
        <v>77</v>
      </c>
      <c r="AY190" s="265" t="s">
        <v>133</v>
      </c>
    </row>
    <row r="191" s="14" customFormat="1">
      <c r="A191" s="14"/>
      <c r="B191" s="266"/>
      <c r="C191" s="267"/>
      <c r="D191" s="225" t="s">
        <v>939</v>
      </c>
      <c r="E191" s="268" t="s">
        <v>1</v>
      </c>
      <c r="F191" s="269" t="s">
        <v>941</v>
      </c>
      <c r="G191" s="267"/>
      <c r="H191" s="270">
        <v>18.62700000000001</v>
      </c>
      <c r="I191" s="271"/>
      <c r="J191" s="267"/>
      <c r="K191" s="267"/>
      <c r="L191" s="272"/>
      <c r="M191" s="273"/>
      <c r="N191" s="274"/>
      <c r="O191" s="274"/>
      <c r="P191" s="274"/>
      <c r="Q191" s="274"/>
      <c r="R191" s="274"/>
      <c r="S191" s="274"/>
      <c r="T191" s="27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76" t="s">
        <v>939</v>
      </c>
      <c r="AU191" s="276" t="s">
        <v>87</v>
      </c>
      <c r="AV191" s="14" t="s">
        <v>138</v>
      </c>
      <c r="AW191" s="14" t="s">
        <v>34</v>
      </c>
      <c r="AX191" s="14" t="s">
        <v>85</v>
      </c>
      <c r="AY191" s="276" t="s">
        <v>133</v>
      </c>
    </row>
    <row r="192" s="2" customFormat="1" ht="37.8" customHeight="1">
      <c r="A192" s="38"/>
      <c r="B192" s="39"/>
      <c r="C192" s="211" t="s">
        <v>152</v>
      </c>
      <c r="D192" s="211" t="s">
        <v>134</v>
      </c>
      <c r="E192" s="212" t="s">
        <v>980</v>
      </c>
      <c r="F192" s="213" t="s">
        <v>981</v>
      </c>
      <c r="G192" s="214" t="s">
        <v>944</v>
      </c>
      <c r="H192" s="215">
        <v>130.38900000000001</v>
      </c>
      <c r="I192" s="216"/>
      <c r="J192" s="217">
        <f>ROUND(I192*H192,2)</f>
        <v>0</v>
      </c>
      <c r="K192" s="218"/>
      <c r="L192" s="44"/>
      <c r="M192" s="219" t="s">
        <v>1</v>
      </c>
      <c r="N192" s="220" t="s">
        <v>42</v>
      </c>
      <c r="O192" s="91"/>
      <c r="P192" s="221">
        <f>O192*H192</f>
        <v>0</v>
      </c>
      <c r="Q192" s="221">
        <v>0</v>
      </c>
      <c r="R192" s="221">
        <f>Q192*H192</f>
        <v>0</v>
      </c>
      <c r="S192" s="221">
        <v>0</v>
      </c>
      <c r="T192" s="22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3" t="s">
        <v>138</v>
      </c>
      <c r="AT192" s="223" t="s">
        <v>134</v>
      </c>
      <c r="AU192" s="223" t="s">
        <v>87</v>
      </c>
      <c r="AY192" s="17" t="s">
        <v>133</v>
      </c>
      <c r="BE192" s="224">
        <f>IF(N192="základní",J192,0)</f>
        <v>0</v>
      </c>
      <c r="BF192" s="224">
        <f>IF(N192="snížená",J192,0)</f>
        <v>0</v>
      </c>
      <c r="BG192" s="224">
        <f>IF(N192="zákl. přenesená",J192,0)</f>
        <v>0</v>
      </c>
      <c r="BH192" s="224">
        <f>IF(N192="sníž. přenesená",J192,0)</f>
        <v>0</v>
      </c>
      <c r="BI192" s="224">
        <f>IF(N192="nulová",J192,0)</f>
        <v>0</v>
      </c>
      <c r="BJ192" s="17" t="s">
        <v>85</v>
      </c>
      <c r="BK192" s="224">
        <f>ROUND(I192*H192,2)</f>
        <v>0</v>
      </c>
      <c r="BL192" s="17" t="s">
        <v>138</v>
      </c>
      <c r="BM192" s="223" t="s">
        <v>168</v>
      </c>
    </row>
    <row r="193" s="2" customFormat="1" ht="24.15" customHeight="1">
      <c r="A193" s="38"/>
      <c r="B193" s="39"/>
      <c r="C193" s="211" t="s">
        <v>169</v>
      </c>
      <c r="D193" s="211" t="s">
        <v>134</v>
      </c>
      <c r="E193" s="212" t="s">
        <v>982</v>
      </c>
      <c r="F193" s="213" t="s">
        <v>983</v>
      </c>
      <c r="G193" s="214" t="s">
        <v>944</v>
      </c>
      <c r="H193" s="215">
        <v>18.626999999999999</v>
      </c>
      <c r="I193" s="216"/>
      <c r="J193" s="217">
        <f>ROUND(I193*H193,2)</f>
        <v>0</v>
      </c>
      <c r="K193" s="218"/>
      <c r="L193" s="44"/>
      <c r="M193" s="219" t="s">
        <v>1</v>
      </c>
      <c r="N193" s="220" t="s">
        <v>42</v>
      </c>
      <c r="O193" s="91"/>
      <c r="P193" s="221">
        <f>O193*H193</f>
        <v>0</v>
      </c>
      <c r="Q193" s="221">
        <v>0</v>
      </c>
      <c r="R193" s="221">
        <f>Q193*H193</f>
        <v>0</v>
      </c>
      <c r="S193" s="221">
        <v>0</v>
      </c>
      <c r="T193" s="222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3" t="s">
        <v>138</v>
      </c>
      <c r="AT193" s="223" t="s">
        <v>134</v>
      </c>
      <c r="AU193" s="223" t="s">
        <v>87</v>
      </c>
      <c r="AY193" s="17" t="s">
        <v>133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7" t="s">
        <v>85</v>
      </c>
      <c r="BK193" s="224">
        <f>ROUND(I193*H193,2)</f>
        <v>0</v>
      </c>
      <c r="BL193" s="17" t="s">
        <v>138</v>
      </c>
      <c r="BM193" s="223" t="s">
        <v>172</v>
      </c>
    </row>
    <row r="194" s="2" customFormat="1" ht="33" customHeight="1">
      <c r="A194" s="38"/>
      <c r="B194" s="39"/>
      <c r="C194" s="211" t="s">
        <v>8</v>
      </c>
      <c r="D194" s="211" t="s">
        <v>134</v>
      </c>
      <c r="E194" s="212" t="s">
        <v>984</v>
      </c>
      <c r="F194" s="213" t="s">
        <v>985</v>
      </c>
      <c r="G194" s="214" t="s">
        <v>986</v>
      </c>
      <c r="H194" s="215">
        <v>37.253999999999998</v>
      </c>
      <c r="I194" s="216"/>
      <c r="J194" s="217">
        <f>ROUND(I194*H194,2)</f>
        <v>0</v>
      </c>
      <c r="K194" s="218"/>
      <c r="L194" s="44"/>
      <c r="M194" s="219" t="s">
        <v>1</v>
      </c>
      <c r="N194" s="220" t="s">
        <v>42</v>
      </c>
      <c r="O194" s="91"/>
      <c r="P194" s="221">
        <f>O194*H194</f>
        <v>0</v>
      </c>
      <c r="Q194" s="221">
        <v>0</v>
      </c>
      <c r="R194" s="221">
        <f>Q194*H194</f>
        <v>0</v>
      </c>
      <c r="S194" s="221">
        <v>0</v>
      </c>
      <c r="T194" s="22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3" t="s">
        <v>138</v>
      </c>
      <c r="AT194" s="223" t="s">
        <v>134</v>
      </c>
      <c r="AU194" s="223" t="s">
        <v>87</v>
      </c>
      <c r="AY194" s="17" t="s">
        <v>133</v>
      </c>
      <c r="BE194" s="224">
        <f>IF(N194="základní",J194,0)</f>
        <v>0</v>
      </c>
      <c r="BF194" s="224">
        <f>IF(N194="snížená",J194,0)</f>
        <v>0</v>
      </c>
      <c r="BG194" s="224">
        <f>IF(N194="zákl. přenesená",J194,0)</f>
        <v>0</v>
      </c>
      <c r="BH194" s="224">
        <f>IF(N194="sníž. přenesená",J194,0)</f>
        <v>0</v>
      </c>
      <c r="BI194" s="224">
        <f>IF(N194="nulová",J194,0)</f>
        <v>0</v>
      </c>
      <c r="BJ194" s="17" t="s">
        <v>85</v>
      </c>
      <c r="BK194" s="224">
        <f>ROUND(I194*H194,2)</f>
        <v>0</v>
      </c>
      <c r="BL194" s="17" t="s">
        <v>138</v>
      </c>
      <c r="BM194" s="223" t="s">
        <v>175</v>
      </c>
    </row>
    <row r="195" s="13" customFormat="1">
      <c r="A195" s="13"/>
      <c r="B195" s="255"/>
      <c r="C195" s="256"/>
      <c r="D195" s="225" t="s">
        <v>939</v>
      </c>
      <c r="E195" s="257" t="s">
        <v>1</v>
      </c>
      <c r="F195" s="258" t="s">
        <v>987</v>
      </c>
      <c r="G195" s="256"/>
      <c r="H195" s="259">
        <v>37.253999999999998</v>
      </c>
      <c r="I195" s="260"/>
      <c r="J195" s="256"/>
      <c r="K195" s="256"/>
      <c r="L195" s="261"/>
      <c r="M195" s="262"/>
      <c r="N195" s="263"/>
      <c r="O195" s="263"/>
      <c r="P195" s="263"/>
      <c r="Q195" s="263"/>
      <c r="R195" s="263"/>
      <c r="S195" s="263"/>
      <c r="T195" s="26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65" t="s">
        <v>939</v>
      </c>
      <c r="AU195" s="265" t="s">
        <v>87</v>
      </c>
      <c r="AV195" s="13" t="s">
        <v>87</v>
      </c>
      <c r="AW195" s="13" t="s">
        <v>34</v>
      </c>
      <c r="AX195" s="13" t="s">
        <v>77</v>
      </c>
      <c r="AY195" s="265" t="s">
        <v>133</v>
      </c>
    </row>
    <row r="196" s="14" customFormat="1">
      <c r="A196" s="14"/>
      <c r="B196" s="266"/>
      <c r="C196" s="267"/>
      <c r="D196" s="225" t="s">
        <v>939</v>
      </c>
      <c r="E196" s="268" t="s">
        <v>1</v>
      </c>
      <c r="F196" s="269" t="s">
        <v>941</v>
      </c>
      <c r="G196" s="267"/>
      <c r="H196" s="270">
        <v>37.253999999999998</v>
      </c>
      <c r="I196" s="271"/>
      <c r="J196" s="267"/>
      <c r="K196" s="267"/>
      <c r="L196" s="272"/>
      <c r="M196" s="273"/>
      <c r="N196" s="274"/>
      <c r="O196" s="274"/>
      <c r="P196" s="274"/>
      <c r="Q196" s="274"/>
      <c r="R196" s="274"/>
      <c r="S196" s="274"/>
      <c r="T196" s="27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76" t="s">
        <v>939</v>
      </c>
      <c r="AU196" s="276" t="s">
        <v>87</v>
      </c>
      <c r="AV196" s="14" t="s">
        <v>138</v>
      </c>
      <c r="AW196" s="14" t="s">
        <v>34</v>
      </c>
      <c r="AX196" s="14" t="s">
        <v>85</v>
      </c>
      <c r="AY196" s="276" t="s">
        <v>133</v>
      </c>
    </row>
    <row r="197" s="2" customFormat="1" ht="16.5" customHeight="1">
      <c r="A197" s="38"/>
      <c r="B197" s="39"/>
      <c r="C197" s="211" t="s">
        <v>176</v>
      </c>
      <c r="D197" s="211" t="s">
        <v>134</v>
      </c>
      <c r="E197" s="212" t="s">
        <v>988</v>
      </c>
      <c r="F197" s="213" t="s">
        <v>989</v>
      </c>
      <c r="G197" s="214" t="s">
        <v>944</v>
      </c>
      <c r="H197" s="215">
        <v>18.626999999999999</v>
      </c>
      <c r="I197" s="216"/>
      <c r="J197" s="217">
        <f>ROUND(I197*H197,2)</f>
        <v>0</v>
      </c>
      <c r="K197" s="218"/>
      <c r="L197" s="44"/>
      <c r="M197" s="219" t="s">
        <v>1</v>
      </c>
      <c r="N197" s="220" t="s">
        <v>42</v>
      </c>
      <c r="O197" s="91"/>
      <c r="P197" s="221">
        <f>O197*H197</f>
        <v>0</v>
      </c>
      <c r="Q197" s="221">
        <v>0</v>
      </c>
      <c r="R197" s="221">
        <f>Q197*H197</f>
        <v>0</v>
      </c>
      <c r="S197" s="221">
        <v>0</v>
      </c>
      <c r="T197" s="22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3" t="s">
        <v>138</v>
      </c>
      <c r="AT197" s="223" t="s">
        <v>134</v>
      </c>
      <c r="AU197" s="223" t="s">
        <v>87</v>
      </c>
      <c r="AY197" s="17" t="s">
        <v>133</v>
      </c>
      <c r="BE197" s="224">
        <f>IF(N197="základní",J197,0)</f>
        <v>0</v>
      </c>
      <c r="BF197" s="224">
        <f>IF(N197="snížená",J197,0)</f>
        <v>0</v>
      </c>
      <c r="BG197" s="224">
        <f>IF(N197="zákl. přenesená",J197,0)</f>
        <v>0</v>
      </c>
      <c r="BH197" s="224">
        <f>IF(N197="sníž. přenesená",J197,0)</f>
        <v>0</v>
      </c>
      <c r="BI197" s="224">
        <f>IF(N197="nulová",J197,0)</f>
        <v>0</v>
      </c>
      <c r="BJ197" s="17" t="s">
        <v>85</v>
      </c>
      <c r="BK197" s="224">
        <f>ROUND(I197*H197,2)</f>
        <v>0</v>
      </c>
      <c r="BL197" s="17" t="s">
        <v>138</v>
      </c>
      <c r="BM197" s="223" t="s">
        <v>179</v>
      </c>
    </row>
    <row r="198" s="2" customFormat="1" ht="24.15" customHeight="1">
      <c r="A198" s="38"/>
      <c r="B198" s="39"/>
      <c r="C198" s="211" t="s">
        <v>158</v>
      </c>
      <c r="D198" s="211" t="s">
        <v>134</v>
      </c>
      <c r="E198" s="212" t="s">
        <v>990</v>
      </c>
      <c r="F198" s="213" t="s">
        <v>991</v>
      </c>
      <c r="G198" s="214" t="s">
        <v>944</v>
      </c>
      <c r="H198" s="215">
        <v>180.512</v>
      </c>
      <c r="I198" s="216"/>
      <c r="J198" s="217">
        <f>ROUND(I198*H198,2)</f>
        <v>0</v>
      </c>
      <c r="K198" s="218"/>
      <c r="L198" s="44"/>
      <c r="M198" s="219" t="s">
        <v>1</v>
      </c>
      <c r="N198" s="220" t="s">
        <v>42</v>
      </c>
      <c r="O198" s="91"/>
      <c r="P198" s="221">
        <f>O198*H198</f>
        <v>0</v>
      </c>
      <c r="Q198" s="221">
        <v>0</v>
      </c>
      <c r="R198" s="221">
        <f>Q198*H198</f>
        <v>0</v>
      </c>
      <c r="S198" s="221">
        <v>0</v>
      </c>
      <c r="T198" s="22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3" t="s">
        <v>138</v>
      </c>
      <c r="AT198" s="223" t="s">
        <v>134</v>
      </c>
      <c r="AU198" s="223" t="s">
        <v>87</v>
      </c>
      <c r="AY198" s="17" t="s">
        <v>133</v>
      </c>
      <c r="BE198" s="224">
        <f>IF(N198="základní",J198,0)</f>
        <v>0</v>
      </c>
      <c r="BF198" s="224">
        <f>IF(N198="snížená",J198,0)</f>
        <v>0</v>
      </c>
      <c r="BG198" s="224">
        <f>IF(N198="zákl. přenesená",J198,0)</f>
        <v>0</v>
      </c>
      <c r="BH198" s="224">
        <f>IF(N198="sníž. přenesená",J198,0)</f>
        <v>0</v>
      </c>
      <c r="BI198" s="224">
        <f>IF(N198="nulová",J198,0)</f>
        <v>0</v>
      </c>
      <c r="BJ198" s="17" t="s">
        <v>85</v>
      </c>
      <c r="BK198" s="224">
        <f>ROUND(I198*H198,2)</f>
        <v>0</v>
      </c>
      <c r="BL198" s="17" t="s">
        <v>138</v>
      </c>
      <c r="BM198" s="223" t="s">
        <v>182</v>
      </c>
    </row>
    <row r="199" s="15" customFormat="1">
      <c r="A199" s="15"/>
      <c r="B199" s="277"/>
      <c r="C199" s="278"/>
      <c r="D199" s="225" t="s">
        <v>939</v>
      </c>
      <c r="E199" s="279" t="s">
        <v>1</v>
      </c>
      <c r="F199" s="280" t="s">
        <v>992</v>
      </c>
      <c r="G199" s="278"/>
      <c r="H199" s="279" t="s">
        <v>1</v>
      </c>
      <c r="I199" s="281"/>
      <c r="J199" s="278"/>
      <c r="K199" s="278"/>
      <c r="L199" s="282"/>
      <c r="M199" s="283"/>
      <c r="N199" s="284"/>
      <c r="O199" s="284"/>
      <c r="P199" s="284"/>
      <c r="Q199" s="284"/>
      <c r="R199" s="284"/>
      <c r="S199" s="284"/>
      <c r="T199" s="28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86" t="s">
        <v>939</v>
      </c>
      <c r="AU199" s="286" t="s">
        <v>87</v>
      </c>
      <c r="AV199" s="15" t="s">
        <v>85</v>
      </c>
      <c r="AW199" s="15" t="s">
        <v>34</v>
      </c>
      <c r="AX199" s="15" t="s">
        <v>77</v>
      </c>
      <c r="AY199" s="286" t="s">
        <v>133</v>
      </c>
    </row>
    <row r="200" s="13" customFormat="1">
      <c r="A200" s="13"/>
      <c r="B200" s="255"/>
      <c r="C200" s="256"/>
      <c r="D200" s="225" t="s">
        <v>939</v>
      </c>
      <c r="E200" s="257" t="s">
        <v>1</v>
      </c>
      <c r="F200" s="258" t="s">
        <v>993</v>
      </c>
      <c r="G200" s="256"/>
      <c r="H200" s="259">
        <v>2.52</v>
      </c>
      <c r="I200" s="260"/>
      <c r="J200" s="256"/>
      <c r="K200" s="256"/>
      <c r="L200" s="261"/>
      <c r="M200" s="262"/>
      <c r="N200" s="263"/>
      <c r="O200" s="263"/>
      <c r="P200" s="263"/>
      <c r="Q200" s="263"/>
      <c r="R200" s="263"/>
      <c r="S200" s="263"/>
      <c r="T200" s="26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65" t="s">
        <v>939</v>
      </c>
      <c r="AU200" s="265" t="s">
        <v>87</v>
      </c>
      <c r="AV200" s="13" t="s">
        <v>87</v>
      </c>
      <c r="AW200" s="13" t="s">
        <v>34</v>
      </c>
      <c r="AX200" s="13" t="s">
        <v>77</v>
      </c>
      <c r="AY200" s="265" t="s">
        <v>133</v>
      </c>
    </row>
    <row r="201" s="13" customFormat="1">
      <c r="A201" s="13"/>
      <c r="B201" s="255"/>
      <c r="C201" s="256"/>
      <c r="D201" s="225" t="s">
        <v>939</v>
      </c>
      <c r="E201" s="257" t="s">
        <v>1</v>
      </c>
      <c r="F201" s="258" t="s">
        <v>994</v>
      </c>
      <c r="G201" s="256"/>
      <c r="H201" s="259">
        <v>3.9420000000000002</v>
      </c>
      <c r="I201" s="260"/>
      <c r="J201" s="256"/>
      <c r="K201" s="256"/>
      <c r="L201" s="261"/>
      <c r="M201" s="262"/>
      <c r="N201" s="263"/>
      <c r="O201" s="263"/>
      <c r="P201" s="263"/>
      <c r="Q201" s="263"/>
      <c r="R201" s="263"/>
      <c r="S201" s="263"/>
      <c r="T201" s="26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65" t="s">
        <v>939</v>
      </c>
      <c r="AU201" s="265" t="s">
        <v>87</v>
      </c>
      <c r="AV201" s="13" t="s">
        <v>87</v>
      </c>
      <c r="AW201" s="13" t="s">
        <v>34</v>
      </c>
      <c r="AX201" s="13" t="s">
        <v>77</v>
      </c>
      <c r="AY201" s="265" t="s">
        <v>133</v>
      </c>
    </row>
    <row r="202" s="15" customFormat="1">
      <c r="A202" s="15"/>
      <c r="B202" s="277"/>
      <c r="C202" s="278"/>
      <c r="D202" s="225" t="s">
        <v>939</v>
      </c>
      <c r="E202" s="279" t="s">
        <v>1</v>
      </c>
      <c r="F202" s="280" t="s">
        <v>995</v>
      </c>
      <c r="G202" s="278"/>
      <c r="H202" s="279" t="s">
        <v>1</v>
      </c>
      <c r="I202" s="281"/>
      <c r="J202" s="278"/>
      <c r="K202" s="278"/>
      <c r="L202" s="282"/>
      <c r="M202" s="283"/>
      <c r="N202" s="284"/>
      <c r="O202" s="284"/>
      <c r="P202" s="284"/>
      <c r="Q202" s="284"/>
      <c r="R202" s="284"/>
      <c r="S202" s="284"/>
      <c r="T202" s="28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86" t="s">
        <v>939</v>
      </c>
      <c r="AU202" s="286" t="s">
        <v>87</v>
      </c>
      <c r="AV202" s="15" t="s">
        <v>85</v>
      </c>
      <c r="AW202" s="15" t="s">
        <v>34</v>
      </c>
      <c r="AX202" s="15" t="s">
        <v>77</v>
      </c>
      <c r="AY202" s="286" t="s">
        <v>133</v>
      </c>
    </row>
    <row r="203" s="13" customFormat="1">
      <c r="A203" s="13"/>
      <c r="B203" s="255"/>
      <c r="C203" s="256"/>
      <c r="D203" s="225" t="s">
        <v>939</v>
      </c>
      <c r="E203" s="257" t="s">
        <v>1</v>
      </c>
      <c r="F203" s="258" t="s">
        <v>996</v>
      </c>
      <c r="G203" s="256"/>
      <c r="H203" s="259">
        <v>66.375</v>
      </c>
      <c r="I203" s="260"/>
      <c r="J203" s="256"/>
      <c r="K203" s="256"/>
      <c r="L203" s="261"/>
      <c r="M203" s="262"/>
      <c r="N203" s="263"/>
      <c r="O203" s="263"/>
      <c r="P203" s="263"/>
      <c r="Q203" s="263"/>
      <c r="R203" s="263"/>
      <c r="S203" s="263"/>
      <c r="T203" s="26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65" t="s">
        <v>939</v>
      </c>
      <c r="AU203" s="265" t="s">
        <v>87</v>
      </c>
      <c r="AV203" s="13" t="s">
        <v>87</v>
      </c>
      <c r="AW203" s="13" t="s">
        <v>34</v>
      </c>
      <c r="AX203" s="13" t="s">
        <v>77</v>
      </c>
      <c r="AY203" s="265" t="s">
        <v>133</v>
      </c>
    </row>
    <row r="204" s="13" customFormat="1">
      <c r="A204" s="13"/>
      <c r="B204" s="255"/>
      <c r="C204" s="256"/>
      <c r="D204" s="225" t="s">
        <v>939</v>
      </c>
      <c r="E204" s="257" t="s">
        <v>1</v>
      </c>
      <c r="F204" s="258" t="s">
        <v>997</v>
      </c>
      <c r="G204" s="256"/>
      <c r="H204" s="259">
        <v>50.273000000000003</v>
      </c>
      <c r="I204" s="260"/>
      <c r="J204" s="256"/>
      <c r="K204" s="256"/>
      <c r="L204" s="261"/>
      <c r="M204" s="262"/>
      <c r="N204" s="263"/>
      <c r="O204" s="263"/>
      <c r="P204" s="263"/>
      <c r="Q204" s="263"/>
      <c r="R204" s="263"/>
      <c r="S204" s="263"/>
      <c r="T204" s="26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65" t="s">
        <v>939</v>
      </c>
      <c r="AU204" s="265" t="s">
        <v>87</v>
      </c>
      <c r="AV204" s="13" t="s">
        <v>87</v>
      </c>
      <c r="AW204" s="13" t="s">
        <v>34</v>
      </c>
      <c r="AX204" s="13" t="s">
        <v>77</v>
      </c>
      <c r="AY204" s="265" t="s">
        <v>133</v>
      </c>
    </row>
    <row r="205" s="13" customFormat="1">
      <c r="A205" s="13"/>
      <c r="B205" s="255"/>
      <c r="C205" s="256"/>
      <c r="D205" s="225" t="s">
        <v>939</v>
      </c>
      <c r="E205" s="257" t="s">
        <v>1</v>
      </c>
      <c r="F205" s="258" t="s">
        <v>998</v>
      </c>
      <c r="G205" s="256"/>
      <c r="H205" s="259">
        <v>47.149000000000001</v>
      </c>
      <c r="I205" s="260"/>
      <c r="J205" s="256"/>
      <c r="K205" s="256"/>
      <c r="L205" s="261"/>
      <c r="M205" s="262"/>
      <c r="N205" s="263"/>
      <c r="O205" s="263"/>
      <c r="P205" s="263"/>
      <c r="Q205" s="263"/>
      <c r="R205" s="263"/>
      <c r="S205" s="263"/>
      <c r="T205" s="26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65" t="s">
        <v>939</v>
      </c>
      <c r="AU205" s="265" t="s">
        <v>87</v>
      </c>
      <c r="AV205" s="13" t="s">
        <v>87</v>
      </c>
      <c r="AW205" s="13" t="s">
        <v>34</v>
      </c>
      <c r="AX205" s="13" t="s">
        <v>77</v>
      </c>
      <c r="AY205" s="265" t="s">
        <v>133</v>
      </c>
    </row>
    <row r="206" s="13" customFormat="1">
      <c r="A206" s="13"/>
      <c r="B206" s="255"/>
      <c r="C206" s="256"/>
      <c r="D206" s="225" t="s">
        <v>939</v>
      </c>
      <c r="E206" s="257" t="s">
        <v>1</v>
      </c>
      <c r="F206" s="258" t="s">
        <v>999</v>
      </c>
      <c r="G206" s="256"/>
      <c r="H206" s="259">
        <v>-7.2329999999999997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65" t="s">
        <v>939</v>
      </c>
      <c r="AU206" s="265" t="s">
        <v>87</v>
      </c>
      <c r="AV206" s="13" t="s">
        <v>87</v>
      </c>
      <c r="AW206" s="13" t="s">
        <v>34</v>
      </c>
      <c r="AX206" s="13" t="s">
        <v>77</v>
      </c>
      <c r="AY206" s="265" t="s">
        <v>133</v>
      </c>
    </row>
    <row r="207" s="15" customFormat="1">
      <c r="A207" s="15"/>
      <c r="B207" s="277"/>
      <c r="C207" s="278"/>
      <c r="D207" s="225" t="s">
        <v>939</v>
      </c>
      <c r="E207" s="279" t="s">
        <v>1</v>
      </c>
      <c r="F207" s="280" t="s">
        <v>1000</v>
      </c>
      <c r="G207" s="278"/>
      <c r="H207" s="279" t="s">
        <v>1</v>
      </c>
      <c r="I207" s="281"/>
      <c r="J207" s="278"/>
      <c r="K207" s="278"/>
      <c r="L207" s="282"/>
      <c r="M207" s="283"/>
      <c r="N207" s="284"/>
      <c r="O207" s="284"/>
      <c r="P207" s="284"/>
      <c r="Q207" s="284"/>
      <c r="R207" s="284"/>
      <c r="S207" s="284"/>
      <c r="T207" s="28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86" t="s">
        <v>939</v>
      </c>
      <c r="AU207" s="286" t="s">
        <v>87</v>
      </c>
      <c r="AV207" s="15" t="s">
        <v>85</v>
      </c>
      <c r="AW207" s="15" t="s">
        <v>34</v>
      </c>
      <c r="AX207" s="15" t="s">
        <v>77</v>
      </c>
      <c r="AY207" s="286" t="s">
        <v>133</v>
      </c>
    </row>
    <row r="208" s="13" customFormat="1">
      <c r="A208" s="13"/>
      <c r="B208" s="255"/>
      <c r="C208" s="256"/>
      <c r="D208" s="225" t="s">
        <v>939</v>
      </c>
      <c r="E208" s="257" t="s">
        <v>1</v>
      </c>
      <c r="F208" s="258" t="s">
        <v>1001</v>
      </c>
      <c r="G208" s="256"/>
      <c r="H208" s="259">
        <v>12.539</v>
      </c>
      <c r="I208" s="260"/>
      <c r="J208" s="256"/>
      <c r="K208" s="256"/>
      <c r="L208" s="261"/>
      <c r="M208" s="262"/>
      <c r="N208" s="263"/>
      <c r="O208" s="263"/>
      <c r="P208" s="263"/>
      <c r="Q208" s="263"/>
      <c r="R208" s="263"/>
      <c r="S208" s="263"/>
      <c r="T208" s="26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65" t="s">
        <v>939</v>
      </c>
      <c r="AU208" s="265" t="s">
        <v>87</v>
      </c>
      <c r="AV208" s="13" t="s">
        <v>87</v>
      </c>
      <c r="AW208" s="13" t="s">
        <v>34</v>
      </c>
      <c r="AX208" s="13" t="s">
        <v>77</v>
      </c>
      <c r="AY208" s="265" t="s">
        <v>133</v>
      </c>
    </row>
    <row r="209" s="15" customFormat="1">
      <c r="A209" s="15"/>
      <c r="B209" s="277"/>
      <c r="C209" s="278"/>
      <c r="D209" s="225" t="s">
        <v>939</v>
      </c>
      <c r="E209" s="279" t="s">
        <v>1</v>
      </c>
      <c r="F209" s="280" t="s">
        <v>947</v>
      </c>
      <c r="G209" s="278"/>
      <c r="H209" s="279" t="s">
        <v>1</v>
      </c>
      <c r="I209" s="281"/>
      <c r="J209" s="278"/>
      <c r="K209" s="278"/>
      <c r="L209" s="282"/>
      <c r="M209" s="283"/>
      <c r="N209" s="284"/>
      <c r="O209" s="284"/>
      <c r="P209" s="284"/>
      <c r="Q209" s="284"/>
      <c r="R209" s="284"/>
      <c r="S209" s="284"/>
      <c r="T209" s="28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86" t="s">
        <v>939</v>
      </c>
      <c r="AU209" s="286" t="s">
        <v>87</v>
      </c>
      <c r="AV209" s="15" t="s">
        <v>85</v>
      </c>
      <c r="AW209" s="15" t="s">
        <v>34</v>
      </c>
      <c r="AX209" s="15" t="s">
        <v>77</v>
      </c>
      <c r="AY209" s="286" t="s">
        <v>133</v>
      </c>
    </row>
    <row r="210" s="13" customFormat="1">
      <c r="A210" s="13"/>
      <c r="B210" s="255"/>
      <c r="C210" s="256"/>
      <c r="D210" s="225" t="s">
        <v>939</v>
      </c>
      <c r="E210" s="257" t="s">
        <v>1</v>
      </c>
      <c r="F210" s="258" t="s">
        <v>1002</v>
      </c>
      <c r="G210" s="256"/>
      <c r="H210" s="259">
        <v>3.8980000000000001</v>
      </c>
      <c r="I210" s="260"/>
      <c r="J210" s="256"/>
      <c r="K210" s="256"/>
      <c r="L210" s="261"/>
      <c r="M210" s="262"/>
      <c r="N210" s="263"/>
      <c r="O210" s="263"/>
      <c r="P210" s="263"/>
      <c r="Q210" s="263"/>
      <c r="R210" s="263"/>
      <c r="S210" s="263"/>
      <c r="T210" s="26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65" t="s">
        <v>939</v>
      </c>
      <c r="AU210" s="265" t="s">
        <v>87</v>
      </c>
      <c r="AV210" s="13" t="s">
        <v>87</v>
      </c>
      <c r="AW210" s="13" t="s">
        <v>34</v>
      </c>
      <c r="AX210" s="13" t="s">
        <v>77</v>
      </c>
      <c r="AY210" s="265" t="s">
        <v>133</v>
      </c>
    </row>
    <row r="211" s="13" customFormat="1">
      <c r="A211" s="13"/>
      <c r="B211" s="255"/>
      <c r="C211" s="256"/>
      <c r="D211" s="225" t="s">
        <v>939</v>
      </c>
      <c r="E211" s="257" t="s">
        <v>1</v>
      </c>
      <c r="F211" s="258" t="s">
        <v>1003</v>
      </c>
      <c r="G211" s="256"/>
      <c r="H211" s="259">
        <v>1.0489999999999999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65" t="s">
        <v>939</v>
      </c>
      <c r="AU211" s="265" t="s">
        <v>87</v>
      </c>
      <c r="AV211" s="13" t="s">
        <v>87</v>
      </c>
      <c r="AW211" s="13" t="s">
        <v>34</v>
      </c>
      <c r="AX211" s="13" t="s">
        <v>77</v>
      </c>
      <c r="AY211" s="265" t="s">
        <v>133</v>
      </c>
    </row>
    <row r="212" s="14" customFormat="1">
      <c r="A212" s="14"/>
      <c r="B212" s="266"/>
      <c r="C212" s="267"/>
      <c r="D212" s="225" t="s">
        <v>939</v>
      </c>
      <c r="E212" s="268" t="s">
        <v>1</v>
      </c>
      <c r="F212" s="269" t="s">
        <v>941</v>
      </c>
      <c r="G212" s="267"/>
      <c r="H212" s="270">
        <v>180.512</v>
      </c>
      <c r="I212" s="271"/>
      <c r="J212" s="267"/>
      <c r="K212" s="267"/>
      <c r="L212" s="272"/>
      <c r="M212" s="273"/>
      <c r="N212" s="274"/>
      <c r="O212" s="274"/>
      <c r="P212" s="274"/>
      <c r="Q212" s="274"/>
      <c r="R212" s="274"/>
      <c r="S212" s="274"/>
      <c r="T212" s="27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76" t="s">
        <v>939</v>
      </c>
      <c r="AU212" s="276" t="s">
        <v>87</v>
      </c>
      <c r="AV212" s="14" t="s">
        <v>138</v>
      </c>
      <c r="AW212" s="14" t="s">
        <v>34</v>
      </c>
      <c r="AX212" s="14" t="s">
        <v>85</v>
      </c>
      <c r="AY212" s="276" t="s">
        <v>133</v>
      </c>
    </row>
    <row r="213" s="2" customFormat="1" ht="24.15" customHeight="1">
      <c r="A213" s="38"/>
      <c r="B213" s="39"/>
      <c r="C213" s="211" t="s">
        <v>185</v>
      </c>
      <c r="D213" s="211" t="s">
        <v>134</v>
      </c>
      <c r="E213" s="212" t="s">
        <v>1004</v>
      </c>
      <c r="F213" s="213" t="s">
        <v>1005</v>
      </c>
      <c r="G213" s="214" t="s">
        <v>944</v>
      </c>
      <c r="H213" s="215">
        <v>2.141</v>
      </c>
      <c r="I213" s="216"/>
      <c r="J213" s="217">
        <f>ROUND(I213*H213,2)</f>
        <v>0</v>
      </c>
      <c r="K213" s="218"/>
      <c r="L213" s="44"/>
      <c r="M213" s="219" t="s">
        <v>1</v>
      </c>
      <c r="N213" s="220" t="s">
        <v>42</v>
      </c>
      <c r="O213" s="91"/>
      <c r="P213" s="221">
        <f>O213*H213</f>
        <v>0</v>
      </c>
      <c r="Q213" s="221">
        <v>0</v>
      </c>
      <c r="R213" s="221">
        <f>Q213*H213</f>
        <v>0</v>
      </c>
      <c r="S213" s="221">
        <v>0</v>
      </c>
      <c r="T213" s="22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3" t="s">
        <v>138</v>
      </c>
      <c r="AT213" s="223" t="s">
        <v>134</v>
      </c>
      <c r="AU213" s="223" t="s">
        <v>87</v>
      </c>
      <c r="AY213" s="17" t="s">
        <v>133</v>
      </c>
      <c r="BE213" s="224">
        <f>IF(N213="základní",J213,0)</f>
        <v>0</v>
      </c>
      <c r="BF213" s="224">
        <f>IF(N213="snížená",J213,0)</f>
        <v>0</v>
      </c>
      <c r="BG213" s="224">
        <f>IF(N213="zákl. přenesená",J213,0)</f>
        <v>0</v>
      </c>
      <c r="BH213" s="224">
        <f>IF(N213="sníž. přenesená",J213,0)</f>
        <v>0</v>
      </c>
      <c r="BI213" s="224">
        <f>IF(N213="nulová",J213,0)</f>
        <v>0</v>
      </c>
      <c r="BJ213" s="17" t="s">
        <v>85</v>
      </c>
      <c r="BK213" s="224">
        <f>ROUND(I213*H213,2)</f>
        <v>0</v>
      </c>
      <c r="BL213" s="17" t="s">
        <v>138</v>
      </c>
      <c r="BM213" s="223" t="s">
        <v>188</v>
      </c>
    </row>
    <row r="214" s="15" customFormat="1">
      <c r="A214" s="15"/>
      <c r="B214" s="277"/>
      <c r="C214" s="278"/>
      <c r="D214" s="225" t="s">
        <v>939</v>
      </c>
      <c r="E214" s="279" t="s">
        <v>1</v>
      </c>
      <c r="F214" s="280" t="s">
        <v>965</v>
      </c>
      <c r="G214" s="278"/>
      <c r="H214" s="279" t="s">
        <v>1</v>
      </c>
      <c r="I214" s="281"/>
      <c r="J214" s="278"/>
      <c r="K214" s="278"/>
      <c r="L214" s="282"/>
      <c r="M214" s="283"/>
      <c r="N214" s="284"/>
      <c r="O214" s="284"/>
      <c r="P214" s="284"/>
      <c r="Q214" s="284"/>
      <c r="R214" s="284"/>
      <c r="S214" s="284"/>
      <c r="T214" s="28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86" t="s">
        <v>939</v>
      </c>
      <c r="AU214" s="286" t="s">
        <v>87</v>
      </c>
      <c r="AV214" s="15" t="s">
        <v>85</v>
      </c>
      <c r="AW214" s="15" t="s">
        <v>34</v>
      </c>
      <c r="AX214" s="15" t="s">
        <v>77</v>
      </c>
      <c r="AY214" s="286" t="s">
        <v>133</v>
      </c>
    </row>
    <row r="215" s="13" customFormat="1">
      <c r="A215" s="13"/>
      <c r="B215" s="255"/>
      <c r="C215" s="256"/>
      <c r="D215" s="225" t="s">
        <v>939</v>
      </c>
      <c r="E215" s="257" t="s">
        <v>1</v>
      </c>
      <c r="F215" s="258" t="s">
        <v>966</v>
      </c>
      <c r="G215" s="256"/>
      <c r="H215" s="259">
        <v>1.8220000000000001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65" t="s">
        <v>939</v>
      </c>
      <c r="AU215" s="265" t="s">
        <v>87</v>
      </c>
      <c r="AV215" s="13" t="s">
        <v>87</v>
      </c>
      <c r="AW215" s="13" t="s">
        <v>34</v>
      </c>
      <c r="AX215" s="13" t="s">
        <v>77</v>
      </c>
      <c r="AY215" s="265" t="s">
        <v>133</v>
      </c>
    </row>
    <row r="216" s="13" customFormat="1">
      <c r="A216" s="13"/>
      <c r="B216" s="255"/>
      <c r="C216" s="256"/>
      <c r="D216" s="225" t="s">
        <v>939</v>
      </c>
      <c r="E216" s="257" t="s">
        <v>1</v>
      </c>
      <c r="F216" s="258" t="s">
        <v>967</v>
      </c>
      <c r="G216" s="256"/>
      <c r="H216" s="259">
        <v>0.31900000000000001</v>
      </c>
      <c r="I216" s="260"/>
      <c r="J216" s="256"/>
      <c r="K216" s="256"/>
      <c r="L216" s="261"/>
      <c r="M216" s="262"/>
      <c r="N216" s="263"/>
      <c r="O216" s="263"/>
      <c r="P216" s="263"/>
      <c r="Q216" s="263"/>
      <c r="R216" s="263"/>
      <c r="S216" s="263"/>
      <c r="T216" s="26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65" t="s">
        <v>939</v>
      </c>
      <c r="AU216" s="265" t="s">
        <v>87</v>
      </c>
      <c r="AV216" s="13" t="s">
        <v>87</v>
      </c>
      <c r="AW216" s="13" t="s">
        <v>34</v>
      </c>
      <c r="AX216" s="13" t="s">
        <v>77</v>
      </c>
      <c r="AY216" s="265" t="s">
        <v>133</v>
      </c>
    </row>
    <row r="217" s="14" customFormat="1">
      <c r="A217" s="14"/>
      <c r="B217" s="266"/>
      <c r="C217" s="267"/>
      <c r="D217" s="225" t="s">
        <v>939</v>
      </c>
      <c r="E217" s="268" t="s">
        <v>1</v>
      </c>
      <c r="F217" s="269" t="s">
        <v>941</v>
      </c>
      <c r="G217" s="267"/>
      <c r="H217" s="270">
        <v>2.141</v>
      </c>
      <c r="I217" s="271"/>
      <c r="J217" s="267"/>
      <c r="K217" s="267"/>
      <c r="L217" s="272"/>
      <c r="M217" s="273"/>
      <c r="N217" s="274"/>
      <c r="O217" s="274"/>
      <c r="P217" s="274"/>
      <c r="Q217" s="274"/>
      <c r="R217" s="274"/>
      <c r="S217" s="274"/>
      <c r="T217" s="27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76" t="s">
        <v>939</v>
      </c>
      <c r="AU217" s="276" t="s">
        <v>87</v>
      </c>
      <c r="AV217" s="14" t="s">
        <v>138</v>
      </c>
      <c r="AW217" s="14" t="s">
        <v>34</v>
      </c>
      <c r="AX217" s="14" t="s">
        <v>85</v>
      </c>
      <c r="AY217" s="276" t="s">
        <v>133</v>
      </c>
    </row>
    <row r="218" s="2" customFormat="1" ht="21.75" customHeight="1">
      <c r="A218" s="38"/>
      <c r="B218" s="39"/>
      <c r="C218" s="211" t="s">
        <v>161</v>
      </c>
      <c r="D218" s="211" t="s">
        <v>134</v>
      </c>
      <c r="E218" s="212" t="s">
        <v>1006</v>
      </c>
      <c r="F218" s="213" t="s">
        <v>1007</v>
      </c>
      <c r="G218" s="214" t="s">
        <v>944</v>
      </c>
      <c r="H218" s="215">
        <v>180.512</v>
      </c>
      <c r="I218" s="216"/>
      <c r="J218" s="217">
        <f>ROUND(I218*H218,2)</f>
        <v>0</v>
      </c>
      <c r="K218" s="218"/>
      <c r="L218" s="44"/>
      <c r="M218" s="219" t="s">
        <v>1</v>
      </c>
      <c r="N218" s="220" t="s">
        <v>42</v>
      </c>
      <c r="O218" s="91"/>
      <c r="P218" s="221">
        <f>O218*H218</f>
        <v>0</v>
      </c>
      <c r="Q218" s="221">
        <v>0</v>
      </c>
      <c r="R218" s="221">
        <f>Q218*H218</f>
        <v>0</v>
      </c>
      <c r="S218" s="221">
        <v>0</v>
      </c>
      <c r="T218" s="222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3" t="s">
        <v>138</v>
      </c>
      <c r="AT218" s="223" t="s">
        <v>134</v>
      </c>
      <c r="AU218" s="223" t="s">
        <v>87</v>
      </c>
      <c r="AY218" s="17" t="s">
        <v>133</v>
      </c>
      <c r="BE218" s="224">
        <f>IF(N218="základní",J218,0)</f>
        <v>0</v>
      </c>
      <c r="BF218" s="224">
        <f>IF(N218="snížená",J218,0)</f>
        <v>0</v>
      </c>
      <c r="BG218" s="224">
        <f>IF(N218="zákl. přenesená",J218,0)</f>
        <v>0</v>
      </c>
      <c r="BH218" s="224">
        <f>IF(N218="sníž. přenesená",J218,0)</f>
        <v>0</v>
      </c>
      <c r="BI218" s="224">
        <f>IF(N218="nulová",J218,0)</f>
        <v>0</v>
      </c>
      <c r="BJ218" s="17" t="s">
        <v>85</v>
      </c>
      <c r="BK218" s="224">
        <f>ROUND(I218*H218,2)</f>
        <v>0</v>
      </c>
      <c r="BL218" s="17" t="s">
        <v>138</v>
      </c>
      <c r="BM218" s="223" t="s">
        <v>191</v>
      </c>
    </row>
    <row r="219" s="2" customFormat="1" ht="24.15" customHeight="1">
      <c r="A219" s="38"/>
      <c r="B219" s="39"/>
      <c r="C219" s="211" t="s">
        <v>192</v>
      </c>
      <c r="D219" s="211" t="s">
        <v>134</v>
      </c>
      <c r="E219" s="212" t="s">
        <v>1008</v>
      </c>
      <c r="F219" s="213" t="s">
        <v>1009</v>
      </c>
      <c r="G219" s="214" t="s">
        <v>944</v>
      </c>
      <c r="H219" s="215">
        <v>11.541</v>
      </c>
      <c r="I219" s="216"/>
      <c r="J219" s="217">
        <f>ROUND(I219*H219,2)</f>
        <v>0</v>
      </c>
      <c r="K219" s="218"/>
      <c r="L219" s="44"/>
      <c r="M219" s="219" t="s">
        <v>1</v>
      </c>
      <c r="N219" s="220" t="s">
        <v>42</v>
      </c>
      <c r="O219" s="91"/>
      <c r="P219" s="221">
        <f>O219*H219</f>
        <v>0</v>
      </c>
      <c r="Q219" s="221">
        <v>0</v>
      </c>
      <c r="R219" s="221">
        <f>Q219*H219</f>
        <v>0</v>
      </c>
      <c r="S219" s="221">
        <v>0</v>
      </c>
      <c r="T219" s="22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3" t="s">
        <v>138</v>
      </c>
      <c r="AT219" s="223" t="s">
        <v>134</v>
      </c>
      <c r="AU219" s="223" t="s">
        <v>87</v>
      </c>
      <c r="AY219" s="17" t="s">
        <v>133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7" t="s">
        <v>85</v>
      </c>
      <c r="BK219" s="224">
        <f>ROUND(I219*H219,2)</f>
        <v>0</v>
      </c>
      <c r="BL219" s="17" t="s">
        <v>138</v>
      </c>
      <c r="BM219" s="223" t="s">
        <v>195</v>
      </c>
    </row>
    <row r="220" s="15" customFormat="1">
      <c r="A220" s="15"/>
      <c r="B220" s="277"/>
      <c r="C220" s="278"/>
      <c r="D220" s="225" t="s">
        <v>939</v>
      </c>
      <c r="E220" s="279" t="s">
        <v>1</v>
      </c>
      <c r="F220" s="280" t="s">
        <v>1010</v>
      </c>
      <c r="G220" s="278"/>
      <c r="H220" s="279" t="s">
        <v>1</v>
      </c>
      <c r="I220" s="281"/>
      <c r="J220" s="278"/>
      <c r="K220" s="278"/>
      <c r="L220" s="282"/>
      <c r="M220" s="283"/>
      <c r="N220" s="284"/>
      <c r="O220" s="284"/>
      <c r="P220" s="284"/>
      <c r="Q220" s="284"/>
      <c r="R220" s="284"/>
      <c r="S220" s="284"/>
      <c r="T220" s="28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86" t="s">
        <v>939</v>
      </c>
      <c r="AU220" s="286" t="s">
        <v>87</v>
      </c>
      <c r="AV220" s="15" t="s">
        <v>85</v>
      </c>
      <c r="AW220" s="15" t="s">
        <v>34</v>
      </c>
      <c r="AX220" s="15" t="s">
        <v>77</v>
      </c>
      <c r="AY220" s="286" t="s">
        <v>133</v>
      </c>
    </row>
    <row r="221" s="13" customFormat="1">
      <c r="A221" s="13"/>
      <c r="B221" s="255"/>
      <c r="C221" s="256"/>
      <c r="D221" s="225" t="s">
        <v>939</v>
      </c>
      <c r="E221" s="257" t="s">
        <v>1</v>
      </c>
      <c r="F221" s="258" t="s">
        <v>1011</v>
      </c>
      <c r="G221" s="256"/>
      <c r="H221" s="259">
        <v>7.2329999999999997</v>
      </c>
      <c r="I221" s="260"/>
      <c r="J221" s="256"/>
      <c r="K221" s="256"/>
      <c r="L221" s="261"/>
      <c r="M221" s="262"/>
      <c r="N221" s="263"/>
      <c r="O221" s="263"/>
      <c r="P221" s="263"/>
      <c r="Q221" s="263"/>
      <c r="R221" s="263"/>
      <c r="S221" s="263"/>
      <c r="T221" s="26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65" t="s">
        <v>939</v>
      </c>
      <c r="AU221" s="265" t="s">
        <v>87</v>
      </c>
      <c r="AV221" s="13" t="s">
        <v>87</v>
      </c>
      <c r="AW221" s="13" t="s">
        <v>34</v>
      </c>
      <c r="AX221" s="13" t="s">
        <v>77</v>
      </c>
      <c r="AY221" s="265" t="s">
        <v>133</v>
      </c>
    </row>
    <row r="222" s="15" customFormat="1">
      <c r="A222" s="15"/>
      <c r="B222" s="277"/>
      <c r="C222" s="278"/>
      <c r="D222" s="225" t="s">
        <v>939</v>
      </c>
      <c r="E222" s="279" t="s">
        <v>1</v>
      </c>
      <c r="F222" s="280" t="s">
        <v>1012</v>
      </c>
      <c r="G222" s="278"/>
      <c r="H222" s="279" t="s">
        <v>1</v>
      </c>
      <c r="I222" s="281"/>
      <c r="J222" s="278"/>
      <c r="K222" s="278"/>
      <c r="L222" s="282"/>
      <c r="M222" s="283"/>
      <c r="N222" s="284"/>
      <c r="O222" s="284"/>
      <c r="P222" s="284"/>
      <c r="Q222" s="284"/>
      <c r="R222" s="284"/>
      <c r="S222" s="284"/>
      <c r="T222" s="28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86" t="s">
        <v>939</v>
      </c>
      <c r="AU222" s="286" t="s">
        <v>87</v>
      </c>
      <c r="AV222" s="15" t="s">
        <v>85</v>
      </c>
      <c r="AW222" s="15" t="s">
        <v>34</v>
      </c>
      <c r="AX222" s="15" t="s">
        <v>77</v>
      </c>
      <c r="AY222" s="286" t="s">
        <v>133</v>
      </c>
    </row>
    <row r="223" s="13" customFormat="1">
      <c r="A223" s="13"/>
      <c r="B223" s="255"/>
      <c r="C223" s="256"/>
      <c r="D223" s="225" t="s">
        <v>939</v>
      </c>
      <c r="E223" s="257" t="s">
        <v>1</v>
      </c>
      <c r="F223" s="258" t="s">
        <v>1013</v>
      </c>
      <c r="G223" s="256"/>
      <c r="H223" s="259">
        <v>1.6799999999999999</v>
      </c>
      <c r="I223" s="260"/>
      <c r="J223" s="256"/>
      <c r="K223" s="256"/>
      <c r="L223" s="261"/>
      <c r="M223" s="262"/>
      <c r="N223" s="263"/>
      <c r="O223" s="263"/>
      <c r="P223" s="263"/>
      <c r="Q223" s="263"/>
      <c r="R223" s="263"/>
      <c r="S223" s="263"/>
      <c r="T223" s="26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65" t="s">
        <v>939</v>
      </c>
      <c r="AU223" s="265" t="s">
        <v>87</v>
      </c>
      <c r="AV223" s="13" t="s">
        <v>87</v>
      </c>
      <c r="AW223" s="13" t="s">
        <v>34</v>
      </c>
      <c r="AX223" s="13" t="s">
        <v>77</v>
      </c>
      <c r="AY223" s="265" t="s">
        <v>133</v>
      </c>
    </row>
    <row r="224" s="13" customFormat="1">
      <c r="A224" s="13"/>
      <c r="B224" s="255"/>
      <c r="C224" s="256"/>
      <c r="D224" s="225" t="s">
        <v>939</v>
      </c>
      <c r="E224" s="257" t="s">
        <v>1</v>
      </c>
      <c r="F224" s="258" t="s">
        <v>1014</v>
      </c>
      <c r="G224" s="256"/>
      <c r="H224" s="259">
        <v>2.6280000000000001</v>
      </c>
      <c r="I224" s="260"/>
      <c r="J224" s="256"/>
      <c r="K224" s="256"/>
      <c r="L224" s="261"/>
      <c r="M224" s="262"/>
      <c r="N224" s="263"/>
      <c r="O224" s="263"/>
      <c r="P224" s="263"/>
      <c r="Q224" s="263"/>
      <c r="R224" s="263"/>
      <c r="S224" s="263"/>
      <c r="T224" s="26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65" t="s">
        <v>939</v>
      </c>
      <c r="AU224" s="265" t="s">
        <v>87</v>
      </c>
      <c r="AV224" s="13" t="s">
        <v>87</v>
      </c>
      <c r="AW224" s="13" t="s">
        <v>34</v>
      </c>
      <c r="AX224" s="13" t="s">
        <v>77</v>
      </c>
      <c r="AY224" s="265" t="s">
        <v>133</v>
      </c>
    </row>
    <row r="225" s="14" customFormat="1">
      <c r="A225" s="14"/>
      <c r="B225" s="266"/>
      <c r="C225" s="267"/>
      <c r="D225" s="225" t="s">
        <v>939</v>
      </c>
      <c r="E225" s="268" t="s">
        <v>1</v>
      </c>
      <c r="F225" s="269" t="s">
        <v>941</v>
      </c>
      <c r="G225" s="267"/>
      <c r="H225" s="270">
        <v>11.541</v>
      </c>
      <c r="I225" s="271"/>
      <c r="J225" s="267"/>
      <c r="K225" s="267"/>
      <c r="L225" s="272"/>
      <c r="M225" s="273"/>
      <c r="N225" s="274"/>
      <c r="O225" s="274"/>
      <c r="P225" s="274"/>
      <c r="Q225" s="274"/>
      <c r="R225" s="274"/>
      <c r="S225" s="274"/>
      <c r="T225" s="27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76" t="s">
        <v>939</v>
      </c>
      <c r="AU225" s="276" t="s">
        <v>87</v>
      </c>
      <c r="AV225" s="14" t="s">
        <v>138</v>
      </c>
      <c r="AW225" s="14" t="s">
        <v>34</v>
      </c>
      <c r="AX225" s="14" t="s">
        <v>85</v>
      </c>
      <c r="AY225" s="276" t="s">
        <v>133</v>
      </c>
    </row>
    <row r="226" s="2" customFormat="1" ht="16.5" customHeight="1">
      <c r="A226" s="38"/>
      <c r="B226" s="39"/>
      <c r="C226" s="230" t="s">
        <v>165</v>
      </c>
      <c r="D226" s="230" t="s">
        <v>574</v>
      </c>
      <c r="E226" s="231" t="s">
        <v>1015</v>
      </c>
      <c r="F226" s="232" t="s">
        <v>1016</v>
      </c>
      <c r="G226" s="233" t="s">
        <v>986</v>
      </c>
      <c r="H226" s="234">
        <v>14.465999999999999</v>
      </c>
      <c r="I226" s="235"/>
      <c r="J226" s="236">
        <f>ROUND(I226*H226,2)</f>
        <v>0</v>
      </c>
      <c r="K226" s="237"/>
      <c r="L226" s="238"/>
      <c r="M226" s="239" t="s">
        <v>1</v>
      </c>
      <c r="N226" s="240" t="s">
        <v>42</v>
      </c>
      <c r="O226" s="91"/>
      <c r="P226" s="221">
        <f>O226*H226</f>
        <v>0</v>
      </c>
      <c r="Q226" s="221">
        <v>0</v>
      </c>
      <c r="R226" s="221">
        <f>Q226*H226</f>
        <v>0</v>
      </c>
      <c r="S226" s="221">
        <v>0</v>
      </c>
      <c r="T226" s="22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3" t="s">
        <v>147</v>
      </c>
      <c r="AT226" s="223" t="s">
        <v>574</v>
      </c>
      <c r="AU226" s="223" t="s">
        <v>87</v>
      </c>
      <c r="AY226" s="17" t="s">
        <v>133</v>
      </c>
      <c r="BE226" s="224">
        <f>IF(N226="základní",J226,0)</f>
        <v>0</v>
      </c>
      <c r="BF226" s="224">
        <f>IF(N226="snížená",J226,0)</f>
        <v>0</v>
      </c>
      <c r="BG226" s="224">
        <f>IF(N226="zákl. přenesená",J226,0)</f>
        <v>0</v>
      </c>
      <c r="BH226" s="224">
        <f>IF(N226="sníž. přenesená",J226,0)</f>
        <v>0</v>
      </c>
      <c r="BI226" s="224">
        <f>IF(N226="nulová",J226,0)</f>
        <v>0</v>
      </c>
      <c r="BJ226" s="17" t="s">
        <v>85</v>
      </c>
      <c r="BK226" s="224">
        <f>ROUND(I226*H226,2)</f>
        <v>0</v>
      </c>
      <c r="BL226" s="17" t="s">
        <v>138</v>
      </c>
      <c r="BM226" s="223" t="s">
        <v>198</v>
      </c>
    </row>
    <row r="227" s="13" customFormat="1">
      <c r="A227" s="13"/>
      <c r="B227" s="255"/>
      <c r="C227" s="256"/>
      <c r="D227" s="225" t="s">
        <v>939</v>
      </c>
      <c r="E227" s="257" t="s">
        <v>1</v>
      </c>
      <c r="F227" s="258" t="s">
        <v>1017</v>
      </c>
      <c r="G227" s="256"/>
      <c r="H227" s="259">
        <v>14.465999999999999</v>
      </c>
      <c r="I227" s="260"/>
      <c r="J227" s="256"/>
      <c r="K227" s="256"/>
      <c r="L227" s="261"/>
      <c r="M227" s="262"/>
      <c r="N227" s="263"/>
      <c r="O227" s="263"/>
      <c r="P227" s="263"/>
      <c r="Q227" s="263"/>
      <c r="R227" s="263"/>
      <c r="S227" s="263"/>
      <c r="T227" s="264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65" t="s">
        <v>939</v>
      </c>
      <c r="AU227" s="265" t="s">
        <v>87</v>
      </c>
      <c r="AV227" s="13" t="s">
        <v>87</v>
      </c>
      <c r="AW227" s="13" t="s">
        <v>34</v>
      </c>
      <c r="AX227" s="13" t="s">
        <v>77</v>
      </c>
      <c r="AY227" s="265" t="s">
        <v>133</v>
      </c>
    </row>
    <row r="228" s="14" customFormat="1">
      <c r="A228" s="14"/>
      <c r="B228" s="266"/>
      <c r="C228" s="267"/>
      <c r="D228" s="225" t="s">
        <v>939</v>
      </c>
      <c r="E228" s="268" t="s">
        <v>1</v>
      </c>
      <c r="F228" s="269" t="s">
        <v>941</v>
      </c>
      <c r="G228" s="267"/>
      <c r="H228" s="270">
        <v>14.465999999999999</v>
      </c>
      <c r="I228" s="271"/>
      <c r="J228" s="267"/>
      <c r="K228" s="267"/>
      <c r="L228" s="272"/>
      <c r="M228" s="273"/>
      <c r="N228" s="274"/>
      <c r="O228" s="274"/>
      <c r="P228" s="274"/>
      <c r="Q228" s="274"/>
      <c r="R228" s="274"/>
      <c r="S228" s="274"/>
      <c r="T228" s="275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76" t="s">
        <v>939</v>
      </c>
      <c r="AU228" s="276" t="s">
        <v>87</v>
      </c>
      <c r="AV228" s="14" t="s">
        <v>138</v>
      </c>
      <c r="AW228" s="14" t="s">
        <v>34</v>
      </c>
      <c r="AX228" s="14" t="s">
        <v>85</v>
      </c>
      <c r="AY228" s="276" t="s">
        <v>133</v>
      </c>
    </row>
    <row r="229" s="2" customFormat="1" ht="16.5" customHeight="1">
      <c r="A229" s="38"/>
      <c r="B229" s="39"/>
      <c r="C229" s="230" t="s">
        <v>199</v>
      </c>
      <c r="D229" s="230" t="s">
        <v>574</v>
      </c>
      <c r="E229" s="231" t="s">
        <v>1018</v>
      </c>
      <c r="F229" s="232" t="s">
        <v>1019</v>
      </c>
      <c r="G229" s="233" t="s">
        <v>986</v>
      </c>
      <c r="H229" s="234">
        <v>8.5899999999999999</v>
      </c>
      <c r="I229" s="235"/>
      <c r="J229" s="236">
        <f>ROUND(I229*H229,2)</f>
        <v>0</v>
      </c>
      <c r="K229" s="237"/>
      <c r="L229" s="238"/>
      <c r="M229" s="239" t="s">
        <v>1</v>
      </c>
      <c r="N229" s="240" t="s">
        <v>42</v>
      </c>
      <c r="O229" s="91"/>
      <c r="P229" s="221">
        <f>O229*H229</f>
        <v>0</v>
      </c>
      <c r="Q229" s="221">
        <v>0</v>
      </c>
      <c r="R229" s="221">
        <f>Q229*H229</f>
        <v>0</v>
      </c>
      <c r="S229" s="221">
        <v>0</v>
      </c>
      <c r="T229" s="222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3" t="s">
        <v>147</v>
      </c>
      <c r="AT229" s="223" t="s">
        <v>574</v>
      </c>
      <c r="AU229" s="223" t="s">
        <v>87</v>
      </c>
      <c r="AY229" s="17" t="s">
        <v>133</v>
      </c>
      <c r="BE229" s="224">
        <f>IF(N229="základní",J229,0)</f>
        <v>0</v>
      </c>
      <c r="BF229" s="224">
        <f>IF(N229="snížená",J229,0)</f>
        <v>0</v>
      </c>
      <c r="BG229" s="224">
        <f>IF(N229="zákl. přenesená",J229,0)</f>
        <v>0</v>
      </c>
      <c r="BH229" s="224">
        <f>IF(N229="sníž. přenesená",J229,0)</f>
        <v>0</v>
      </c>
      <c r="BI229" s="224">
        <f>IF(N229="nulová",J229,0)</f>
        <v>0</v>
      </c>
      <c r="BJ229" s="17" t="s">
        <v>85</v>
      </c>
      <c r="BK229" s="224">
        <f>ROUND(I229*H229,2)</f>
        <v>0</v>
      </c>
      <c r="BL229" s="17" t="s">
        <v>138</v>
      </c>
      <c r="BM229" s="223" t="s">
        <v>202</v>
      </c>
    </row>
    <row r="230" s="15" customFormat="1">
      <c r="A230" s="15"/>
      <c r="B230" s="277"/>
      <c r="C230" s="278"/>
      <c r="D230" s="225" t="s">
        <v>939</v>
      </c>
      <c r="E230" s="279" t="s">
        <v>1</v>
      </c>
      <c r="F230" s="280" t="s">
        <v>1020</v>
      </c>
      <c r="G230" s="278"/>
      <c r="H230" s="279" t="s">
        <v>1</v>
      </c>
      <c r="I230" s="281"/>
      <c r="J230" s="278"/>
      <c r="K230" s="278"/>
      <c r="L230" s="282"/>
      <c r="M230" s="283"/>
      <c r="N230" s="284"/>
      <c r="O230" s="284"/>
      <c r="P230" s="284"/>
      <c r="Q230" s="284"/>
      <c r="R230" s="284"/>
      <c r="S230" s="284"/>
      <c r="T230" s="28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86" t="s">
        <v>939</v>
      </c>
      <c r="AU230" s="286" t="s">
        <v>87</v>
      </c>
      <c r="AV230" s="15" t="s">
        <v>85</v>
      </c>
      <c r="AW230" s="15" t="s">
        <v>34</v>
      </c>
      <c r="AX230" s="15" t="s">
        <v>77</v>
      </c>
      <c r="AY230" s="286" t="s">
        <v>133</v>
      </c>
    </row>
    <row r="231" s="13" customFormat="1">
      <c r="A231" s="13"/>
      <c r="B231" s="255"/>
      <c r="C231" s="256"/>
      <c r="D231" s="225" t="s">
        <v>939</v>
      </c>
      <c r="E231" s="257" t="s">
        <v>1</v>
      </c>
      <c r="F231" s="258" t="s">
        <v>1021</v>
      </c>
      <c r="G231" s="256"/>
      <c r="H231" s="259">
        <v>4.282</v>
      </c>
      <c r="I231" s="260"/>
      <c r="J231" s="256"/>
      <c r="K231" s="256"/>
      <c r="L231" s="261"/>
      <c r="M231" s="262"/>
      <c r="N231" s="263"/>
      <c r="O231" s="263"/>
      <c r="P231" s="263"/>
      <c r="Q231" s="263"/>
      <c r="R231" s="263"/>
      <c r="S231" s="263"/>
      <c r="T231" s="26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65" t="s">
        <v>939</v>
      </c>
      <c r="AU231" s="265" t="s">
        <v>87</v>
      </c>
      <c r="AV231" s="13" t="s">
        <v>87</v>
      </c>
      <c r="AW231" s="13" t="s">
        <v>34</v>
      </c>
      <c r="AX231" s="13" t="s">
        <v>77</v>
      </c>
      <c r="AY231" s="265" t="s">
        <v>133</v>
      </c>
    </row>
    <row r="232" s="15" customFormat="1">
      <c r="A232" s="15"/>
      <c r="B232" s="277"/>
      <c r="C232" s="278"/>
      <c r="D232" s="225" t="s">
        <v>939</v>
      </c>
      <c r="E232" s="279" t="s">
        <v>1</v>
      </c>
      <c r="F232" s="280" t="s">
        <v>992</v>
      </c>
      <c r="G232" s="278"/>
      <c r="H232" s="279" t="s">
        <v>1</v>
      </c>
      <c r="I232" s="281"/>
      <c r="J232" s="278"/>
      <c r="K232" s="278"/>
      <c r="L232" s="282"/>
      <c r="M232" s="283"/>
      <c r="N232" s="284"/>
      <c r="O232" s="284"/>
      <c r="P232" s="284"/>
      <c r="Q232" s="284"/>
      <c r="R232" s="284"/>
      <c r="S232" s="284"/>
      <c r="T232" s="28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86" t="s">
        <v>939</v>
      </c>
      <c r="AU232" s="286" t="s">
        <v>87</v>
      </c>
      <c r="AV232" s="15" t="s">
        <v>85</v>
      </c>
      <c r="AW232" s="15" t="s">
        <v>34</v>
      </c>
      <c r="AX232" s="15" t="s">
        <v>77</v>
      </c>
      <c r="AY232" s="286" t="s">
        <v>133</v>
      </c>
    </row>
    <row r="233" s="13" customFormat="1">
      <c r="A233" s="13"/>
      <c r="B233" s="255"/>
      <c r="C233" s="256"/>
      <c r="D233" s="225" t="s">
        <v>939</v>
      </c>
      <c r="E233" s="257" t="s">
        <v>1</v>
      </c>
      <c r="F233" s="258" t="s">
        <v>1013</v>
      </c>
      <c r="G233" s="256"/>
      <c r="H233" s="259">
        <v>1.6799999999999999</v>
      </c>
      <c r="I233" s="260"/>
      <c r="J233" s="256"/>
      <c r="K233" s="256"/>
      <c r="L233" s="261"/>
      <c r="M233" s="262"/>
      <c r="N233" s="263"/>
      <c r="O233" s="263"/>
      <c r="P233" s="263"/>
      <c r="Q233" s="263"/>
      <c r="R233" s="263"/>
      <c r="S233" s="263"/>
      <c r="T233" s="264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65" t="s">
        <v>939</v>
      </c>
      <c r="AU233" s="265" t="s">
        <v>87</v>
      </c>
      <c r="AV233" s="13" t="s">
        <v>87</v>
      </c>
      <c r="AW233" s="13" t="s">
        <v>34</v>
      </c>
      <c r="AX233" s="13" t="s">
        <v>77</v>
      </c>
      <c r="AY233" s="265" t="s">
        <v>133</v>
      </c>
    </row>
    <row r="234" s="13" customFormat="1">
      <c r="A234" s="13"/>
      <c r="B234" s="255"/>
      <c r="C234" s="256"/>
      <c r="D234" s="225" t="s">
        <v>939</v>
      </c>
      <c r="E234" s="257" t="s">
        <v>1</v>
      </c>
      <c r="F234" s="258" t="s">
        <v>1014</v>
      </c>
      <c r="G234" s="256"/>
      <c r="H234" s="259">
        <v>2.6280000000000001</v>
      </c>
      <c r="I234" s="260"/>
      <c r="J234" s="256"/>
      <c r="K234" s="256"/>
      <c r="L234" s="261"/>
      <c r="M234" s="262"/>
      <c r="N234" s="263"/>
      <c r="O234" s="263"/>
      <c r="P234" s="263"/>
      <c r="Q234" s="263"/>
      <c r="R234" s="263"/>
      <c r="S234" s="263"/>
      <c r="T234" s="26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65" t="s">
        <v>939</v>
      </c>
      <c r="AU234" s="265" t="s">
        <v>87</v>
      </c>
      <c r="AV234" s="13" t="s">
        <v>87</v>
      </c>
      <c r="AW234" s="13" t="s">
        <v>34</v>
      </c>
      <c r="AX234" s="13" t="s">
        <v>77</v>
      </c>
      <c r="AY234" s="265" t="s">
        <v>133</v>
      </c>
    </row>
    <row r="235" s="14" customFormat="1">
      <c r="A235" s="14"/>
      <c r="B235" s="266"/>
      <c r="C235" s="267"/>
      <c r="D235" s="225" t="s">
        <v>939</v>
      </c>
      <c r="E235" s="268" t="s">
        <v>1</v>
      </c>
      <c r="F235" s="269" t="s">
        <v>941</v>
      </c>
      <c r="G235" s="267"/>
      <c r="H235" s="270">
        <v>8.5899999999999999</v>
      </c>
      <c r="I235" s="271"/>
      <c r="J235" s="267"/>
      <c r="K235" s="267"/>
      <c r="L235" s="272"/>
      <c r="M235" s="273"/>
      <c r="N235" s="274"/>
      <c r="O235" s="274"/>
      <c r="P235" s="274"/>
      <c r="Q235" s="274"/>
      <c r="R235" s="274"/>
      <c r="S235" s="274"/>
      <c r="T235" s="27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76" t="s">
        <v>939</v>
      </c>
      <c r="AU235" s="276" t="s">
        <v>87</v>
      </c>
      <c r="AV235" s="14" t="s">
        <v>138</v>
      </c>
      <c r="AW235" s="14" t="s">
        <v>34</v>
      </c>
      <c r="AX235" s="14" t="s">
        <v>85</v>
      </c>
      <c r="AY235" s="276" t="s">
        <v>133</v>
      </c>
    </row>
    <row r="236" s="2" customFormat="1" ht="24.15" customHeight="1">
      <c r="A236" s="38"/>
      <c r="B236" s="39"/>
      <c r="C236" s="211" t="s">
        <v>168</v>
      </c>
      <c r="D236" s="211" t="s">
        <v>134</v>
      </c>
      <c r="E236" s="212" t="s">
        <v>1022</v>
      </c>
      <c r="F236" s="213" t="s">
        <v>1023</v>
      </c>
      <c r="G236" s="214" t="s">
        <v>938</v>
      </c>
      <c r="H236" s="215">
        <v>3.5329999999999999</v>
      </c>
      <c r="I236" s="216"/>
      <c r="J236" s="217">
        <f>ROUND(I236*H236,2)</f>
        <v>0</v>
      </c>
      <c r="K236" s="218"/>
      <c r="L236" s="44"/>
      <c r="M236" s="219" t="s">
        <v>1</v>
      </c>
      <c r="N236" s="220" t="s">
        <v>42</v>
      </c>
      <c r="O236" s="91"/>
      <c r="P236" s="221">
        <f>O236*H236</f>
        <v>0</v>
      </c>
      <c r="Q236" s="221">
        <v>0</v>
      </c>
      <c r="R236" s="221">
        <f>Q236*H236</f>
        <v>0</v>
      </c>
      <c r="S236" s="221">
        <v>0</v>
      </c>
      <c r="T236" s="222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3" t="s">
        <v>138</v>
      </c>
      <c r="AT236" s="223" t="s">
        <v>134</v>
      </c>
      <c r="AU236" s="223" t="s">
        <v>87</v>
      </c>
      <c r="AY236" s="17" t="s">
        <v>133</v>
      </c>
      <c r="BE236" s="224">
        <f>IF(N236="základní",J236,0)</f>
        <v>0</v>
      </c>
      <c r="BF236" s="224">
        <f>IF(N236="snížená",J236,0)</f>
        <v>0</v>
      </c>
      <c r="BG236" s="224">
        <f>IF(N236="zákl. přenesená",J236,0)</f>
        <v>0</v>
      </c>
      <c r="BH236" s="224">
        <f>IF(N236="sníž. přenesená",J236,0)</f>
        <v>0</v>
      </c>
      <c r="BI236" s="224">
        <f>IF(N236="nulová",J236,0)</f>
        <v>0</v>
      </c>
      <c r="BJ236" s="17" t="s">
        <v>85</v>
      </c>
      <c r="BK236" s="224">
        <f>ROUND(I236*H236,2)</f>
        <v>0</v>
      </c>
      <c r="BL236" s="17" t="s">
        <v>138</v>
      </c>
      <c r="BM236" s="223" t="s">
        <v>205</v>
      </c>
    </row>
    <row r="237" s="15" customFormat="1">
      <c r="A237" s="15"/>
      <c r="B237" s="277"/>
      <c r="C237" s="278"/>
      <c r="D237" s="225" t="s">
        <v>939</v>
      </c>
      <c r="E237" s="279" t="s">
        <v>1</v>
      </c>
      <c r="F237" s="280" t="s">
        <v>1024</v>
      </c>
      <c r="G237" s="278"/>
      <c r="H237" s="279" t="s">
        <v>1</v>
      </c>
      <c r="I237" s="281"/>
      <c r="J237" s="278"/>
      <c r="K237" s="278"/>
      <c r="L237" s="282"/>
      <c r="M237" s="283"/>
      <c r="N237" s="284"/>
      <c r="O237" s="284"/>
      <c r="P237" s="284"/>
      <c r="Q237" s="284"/>
      <c r="R237" s="284"/>
      <c r="S237" s="284"/>
      <c r="T237" s="28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86" t="s">
        <v>939</v>
      </c>
      <c r="AU237" s="286" t="s">
        <v>87</v>
      </c>
      <c r="AV237" s="15" t="s">
        <v>85</v>
      </c>
      <c r="AW237" s="15" t="s">
        <v>34</v>
      </c>
      <c r="AX237" s="15" t="s">
        <v>77</v>
      </c>
      <c r="AY237" s="286" t="s">
        <v>133</v>
      </c>
    </row>
    <row r="238" s="13" customFormat="1">
      <c r="A238" s="13"/>
      <c r="B238" s="255"/>
      <c r="C238" s="256"/>
      <c r="D238" s="225" t="s">
        <v>939</v>
      </c>
      <c r="E238" s="257" t="s">
        <v>1</v>
      </c>
      <c r="F238" s="258" t="s">
        <v>1025</v>
      </c>
      <c r="G238" s="256"/>
      <c r="H238" s="259">
        <v>3.5329999999999999</v>
      </c>
      <c r="I238" s="260"/>
      <c r="J238" s="256"/>
      <c r="K238" s="256"/>
      <c r="L238" s="261"/>
      <c r="M238" s="262"/>
      <c r="N238" s="263"/>
      <c r="O238" s="263"/>
      <c r="P238" s="263"/>
      <c r="Q238" s="263"/>
      <c r="R238" s="263"/>
      <c r="S238" s="263"/>
      <c r="T238" s="26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65" t="s">
        <v>939</v>
      </c>
      <c r="AU238" s="265" t="s">
        <v>87</v>
      </c>
      <c r="AV238" s="13" t="s">
        <v>87</v>
      </c>
      <c r="AW238" s="13" t="s">
        <v>34</v>
      </c>
      <c r="AX238" s="13" t="s">
        <v>77</v>
      </c>
      <c r="AY238" s="265" t="s">
        <v>133</v>
      </c>
    </row>
    <row r="239" s="14" customFormat="1">
      <c r="A239" s="14"/>
      <c r="B239" s="266"/>
      <c r="C239" s="267"/>
      <c r="D239" s="225" t="s">
        <v>939</v>
      </c>
      <c r="E239" s="268" t="s">
        <v>1</v>
      </c>
      <c r="F239" s="269" t="s">
        <v>941</v>
      </c>
      <c r="G239" s="267"/>
      <c r="H239" s="270">
        <v>3.5329999999999999</v>
      </c>
      <c r="I239" s="271"/>
      <c r="J239" s="267"/>
      <c r="K239" s="267"/>
      <c r="L239" s="272"/>
      <c r="M239" s="273"/>
      <c r="N239" s="274"/>
      <c r="O239" s="274"/>
      <c r="P239" s="274"/>
      <c r="Q239" s="274"/>
      <c r="R239" s="274"/>
      <c r="S239" s="274"/>
      <c r="T239" s="27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76" t="s">
        <v>939</v>
      </c>
      <c r="AU239" s="276" t="s">
        <v>87</v>
      </c>
      <c r="AV239" s="14" t="s">
        <v>138</v>
      </c>
      <c r="AW239" s="14" t="s">
        <v>34</v>
      </c>
      <c r="AX239" s="14" t="s">
        <v>85</v>
      </c>
      <c r="AY239" s="276" t="s">
        <v>133</v>
      </c>
    </row>
    <row r="240" s="11" customFormat="1" ht="22.8" customHeight="1">
      <c r="A240" s="11"/>
      <c r="B240" s="197"/>
      <c r="C240" s="198"/>
      <c r="D240" s="199" t="s">
        <v>76</v>
      </c>
      <c r="E240" s="253" t="s">
        <v>87</v>
      </c>
      <c r="F240" s="253" t="s">
        <v>1026</v>
      </c>
      <c r="G240" s="198"/>
      <c r="H240" s="198"/>
      <c r="I240" s="201"/>
      <c r="J240" s="254">
        <f>BK240</f>
        <v>0</v>
      </c>
      <c r="K240" s="198"/>
      <c r="L240" s="203"/>
      <c r="M240" s="204"/>
      <c r="N240" s="205"/>
      <c r="O240" s="205"/>
      <c r="P240" s="206">
        <f>SUM(P241:P251)</f>
        <v>0</v>
      </c>
      <c r="Q240" s="205"/>
      <c r="R240" s="206">
        <f>SUM(R241:R251)</f>
        <v>0</v>
      </c>
      <c r="S240" s="205"/>
      <c r="T240" s="207">
        <f>SUM(T241:T251)</f>
        <v>0</v>
      </c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R240" s="208" t="s">
        <v>85</v>
      </c>
      <c r="AT240" s="209" t="s">
        <v>76</v>
      </c>
      <c r="AU240" s="209" t="s">
        <v>85</v>
      </c>
      <c r="AY240" s="208" t="s">
        <v>133</v>
      </c>
      <c r="BK240" s="210">
        <f>SUM(BK241:BK251)</f>
        <v>0</v>
      </c>
    </row>
    <row r="241" s="2" customFormat="1" ht="16.5" customHeight="1">
      <c r="A241" s="38"/>
      <c r="B241" s="39"/>
      <c r="C241" s="211" t="s">
        <v>7</v>
      </c>
      <c r="D241" s="211" t="s">
        <v>134</v>
      </c>
      <c r="E241" s="212" t="s">
        <v>1027</v>
      </c>
      <c r="F241" s="213" t="s">
        <v>1028</v>
      </c>
      <c r="G241" s="214" t="s">
        <v>938</v>
      </c>
      <c r="H241" s="215">
        <v>57.862000000000002</v>
      </c>
      <c r="I241" s="216"/>
      <c r="J241" s="217">
        <f>ROUND(I241*H241,2)</f>
        <v>0</v>
      </c>
      <c r="K241" s="218"/>
      <c r="L241" s="44"/>
      <c r="M241" s="219" t="s">
        <v>1</v>
      </c>
      <c r="N241" s="220" t="s">
        <v>42</v>
      </c>
      <c r="O241" s="91"/>
      <c r="P241" s="221">
        <f>O241*H241</f>
        <v>0</v>
      </c>
      <c r="Q241" s="221">
        <v>0</v>
      </c>
      <c r="R241" s="221">
        <f>Q241*H241</f>
        <v>0</v>
      </c>
      <c r="S241" s="221">
        <v>0</v>
      </c>
      <c r="T241" s="22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3" t="s">
        <v>138</v>
      </c>
      <c r="AT241" s="223" t="s">
        <v>134</v>
      </c>
      <c r="AU241" s="223" t="s">
        <v>87</v>
      </c>
      <c r="AY241" s="17" t="s">
        <v>133</v>
      </c>
      <c r="BE241" s="224">
        <f>IF(N241="základní",J241,0)</f>
        <v>0</v>
      </c>
      <c r="BF241" s="224">
        <f>IF(N241="snížená",J241,0)</f>
        <v>0</v>
      </c>
      <c r="BG241" s="224">
        <f>IF(N241="zákl. přenesená",J241,0)</f>
        <v>0</v>
      </c>
      <c r="BH241" s="224">
        <f>IF(N241="sníž. přenesená",J241,0)</f>
        <v>0</v>
      </c>
      <c r="BI241" s="224">
        <f>IF(N241="nulová",J241,0)</f>
        <v>0</v>
      </c>
      <c r="BJ241" s="17" t="s">
        <v>85</v>
      </c>
      <c r="BK241" s="224">
        <f>ROUND(I241*H241,2)</f>
        <v>0</v>
      </c>
      <c r="BL241" s="17" t="s">
        <v>138</v>
      </c>
      <c r="BM241" s="223" t="s">
        <v>208</v>
      </c>
    </row>
    <row r="242" s="13" customFormat="1">
      <c r="A242" s="13"/>
      <c r="B242" s="255"/>
      <c r="C242" s="256"/>
      <c r="D242" s="225" t="s">
        <v>939</v>
      </c>
      <c r="E242" s="257" t="s">
        <v>1</v>
      </c>
      <c r="F242" s="258" t="s">
        <v>1029</v>
      </c>
      <c r="G242" s="256"/>
      <c r="H242" s="259">
        <v>57.862000000000002</v>
      </c>
      <c r="I242" s="260"/>
      <c r="J242" s="256"/>
      <c r="K242" s="256"/>
      <c r="L242" s="261"/>
      <c r="M242" s="262"/>
      <c r="N242" s="263"/>
      <c r="O242" s="263"/>
      <c r="P242" s="263"/>
      <c r="Q242" s="263"/>
      <c r="R242" s="263"/>
      <c r="S242" s="263"/>
      <c r="T242" s="26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65" t="s">
        <v>939</v>
      </c>
      <c r="AU242" s="265" t="s">
        <v>87</v>
      </c>
      <c r="AV242" s="13" t="s">
        <v>87</v>
      </c>
      <c r="AW242" s="13" t="s">
        <v>34</v>
      </c>
      <c r="AX242" s="13" t="s">
        <v>77</v>
      </c>
      <c r="AY242" s="265" t="s">
        <v>133</v>
      </c>
    </row>
    <row r="243" s="14" customFormat="1">
      <c r="A243" s="14"/>
      <c r="B243" s="266"/>
      <c r="C243" s="267"/>
      <c r="D243" s="225" t="s">
        <v>939</v>
      </c>
      <c r="E243" s="268" t="s">
        <v>1</v>
      </c>
      <c r="F243" s="269" t="s">
        <v>941</v>
      </c>
      <c r="G243" s="267"/>
      <c r="H243" s="270">
        <v>57.862000000000002</v>
      </c>
      <c r="I243" s="271"/>
      <c r="J243" s="267"/>
      <c r="K243" s="267"/>
      <c r="L243" s="272"/>
      <c r="M243" s="273"/>
      <c r="N243" s="274"/>
      <c r="O243" s="274"/>
      <c r="P243" s="274"/>
      <c r="Q243" s="274"/>
      <c r="R243" s="274"/>
      <c r="S243" s="274"/>
      <c r="T243" s="27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76" t="s">
        <v>939</v>
      </c>
      <c r="AU243" s="276" t="s">
        <v>87</v>
      </c>
      <c r="AV243" s="14" t="s">
        <v>138</v>
      </c>
      <c r="AW243" s="14" t="s">
        <v>34</v>
      </c>
      <c r="AX243" s="14" t="s">
        <v>85</v>
      </c>
      <c r="AY243" s="276" t="s">
        <v>133</v>
      </c>
    </row>
    <row r="244" s="2" customFormat="1" ht="24.15" customHeight="1">
      <c r="A244" s="38"/>
      <c r="B244" s="39"/>
      <c r="C244" s="230" t="s">
        <v>172</v>
      </c>
      <c r="D244" s="230" t="s">
        <v>574</v>
      </c>
      <c r="E244" s="231" t="s">
        <v>1030</v>
      </c>
      <c r="F244" s="232" t="s">
        <v>1031</v>
      </c>
      <c r="G244" s="233" t="s">
        <v>938</v>
      </c>
      <c r="H244" s="234">
        <v>68.537999999999997</v>
      </c>
      <c r="I244" s="235"/>
      <c r="J244" s="236">
        <f>ROUND(I244*H244,2)</f>
        <v>0</v>
      </c>
      <c r="K244" s="237"/>
      <c r="L244" s="238"/>
      <c r="M244" s="239" t="s">
        <v>1</v>
      </c>
      <c r="N244" s="240" t="s">
        <v>42</v>
      </c>
      <c r="O244" s="91"/>
      <c r="P244" s="221">
        <f>O244*H244</f>
        <v>0</v>
      </c>
      <c r="Q244" s="221">
        <v>0</v>
      </c>
      <c r="R244" s="221">
        <f>Q244*H244</f>
        <v>0</v>
      </c>
      <c r="S244" s="221">
        <v>0</v>
      </c>
      <c r="T244" s="222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3" t="s">
        <v>147</v>
      </c>
      <c r="AT244" s="223" t="s">
        <v>574</v>
      </c>
      <c r="AU244" s="223" t="s">
        <v>87</v>
      </c>
      <c r="AY244" s="17" t="s">
        <v>133</v>
      </c>
      <c r="BE244" s="224">
        <f>IF(N244="základní",J244,0)</f>
        <v>0</v>
      </c>
      <c r="BF244" s="224">
        <f>IF(N244="snížená",J244,0)</f>
        <v>0</v>
      </c>
      <c r="BG244" s="224">
        <f>IF(N244="zákl. přenesená",J244,0)</f>
        <v>0</v>
      </c>
      <c r="BH244" s="224">
        <f>IF(N244="sníž. přenesená",J244,0)</f>
        <v>0</v>
      </c>
      <c r="BI244" s="224">
        <f>IF(N244="nulová",J244,0)</f>
        <v>0</v>
      </c>
      <c r="BJ244" s="17" t="s">
        <v>85</v>
      </c>
      <c r="BK244" s="224">
        <f>ROUND(I244*H244,2)</f>
        <v>0</v>
      </c>
      <c r="BL244" s="17" t="s">
        <v>138</v>
      </c>
      <c r="BM244" s="223" t="s">
        <v>211</v>
      </c>
    </row>
    <row r="245" s="2" customFormat="1" ht="24.15" customHeight="1">
      <c r="A245" s="38"/>
      <c r="B245" s="39"/>
      <c r="C245" s="211" t="s">
        <v>214</v>
      </c>
      <c r="D245" s="211" t="s">
        <v>134</v>
      </c>
      <c r="E245" s="212" t="s">
        <v>1032</v>
      </c>
      <c r="F245" s="213" t="s">
        <v>1033</v>
      </c>
      <c r="G245" s="214" t="s">
        <v>304</v>
      </c>
      <c r="H245" s="215">
        <v>36.854999999999997</v>
      </c>
      <c r="I245" s="216"/>
      <c r="J245" s="217">
        <f>ROUND(I245*H245,2)</f>
        <v>0</v>
      </c>
      <c r="K245" s="218"/>
      <c r="L245" s="44"/>
      <c r="M245" s="219" t="s">
        <v>1</v>
      </c>
      <c r="N245" s="220" t="s">
        <v>42</v>
      </c>
      <c r="O245" s="91"/>
      <c r="P245" s="221">
        <f>O245*H245</f>
        <v>0</v>
      </c>
      <c r="Q245" s="221">
        <v>0</v>
      </c>
      <c r="R245" s="221">
        <f>Q245*H245</f>
        <v>0</v>
      </c>
      <c r="S245" s="221">
        <v>0</v>
      </c>
      <c r="T245" s="222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3" t="s">
        <v>138</v>
      </c>
      <c r="AT245" s="223" t="s">
        <v>134</v>
      </c>
      <c r="AU245" s="223" t="s">
        <v>87</v>
      </c>
      <c r="AY245" s="17" t="s">
        <v>133</v>
      </c>
      <c r="BE245" s="224">
        <f>IF(N245="základní",J245,0)</f>
        <v>0</v>
      </c>
      <c r="BF245" s="224">
        <f>IF(N245="snížená",J245,0)</f>
        <v>0</v>
      </c>
      <c r="BG245" s="224">
        <f>IF(N245="zákl. přenesená",J245,0)</f>
        <v>0</v>
      </c>
      <c r="BH245" s="224">
        <f>IF(N245="sníž. přenesená",J245,0)</f>
        <v>0</v>
      </c>
      <c r="BI245" s="224">
        <f>IF(N245="nulová",J245,0)</f>
        <v>0</v>
      </c>
      <c r="BJ245" s="17" t="s">
        <v>85</v>
      </c>
      <c r="BK245" s="224">
        <f>ROUND(I245*H245,2)</f>
        <v>0</v>
      </c>
      <c r="BL245" s="17" t="s">
        <v>138</v>
      </c>
      <c r="BM245" s="223" t="s">
        <v>217</v>
      </c>
    </row>
    <row r="246" s="13" customFormat="1">
      <c r="A246" s="13"/>
      <c r="B246" s="255"/>
      <c r="C246" s="256"/>
      <c r="D246" s="225" t="s">
        <v>939</v>
      </c>
      <c r="E246" s="257" t="s">
        <v>1</v>
      </c>
      <c r="F246" s="258" t="s">
        <v>1034</v>
      </c>
      <c r="G246" s="256"/>
      <c r="H246" s="259">
        <v>36.854999999999997</v>
      </c>
      <c r="I246" s="260"/>
      <c r="J246" s="256"/>
      <c r="K246" s="256"/>
      <c r="L246" s="261"/>
      <c r="M246" s="262"/>
      <c r="N246" s="263"/>
      <c r="O246" s="263"/>
      <c r="P246" s="263"/>
      <c r="Q246" s="263"/>
      <c r="R246" s="263"/>
      <c r="S246" s="263"/>
      <c r="T246" s="26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65" t="s">
        <v>939</v>
      </c>
      <c r="AU246" s="265" t="s">
        <v>87</v>
      </c>
      <c r="AV246" s="13" t="s">
        <v>87</v>
      </c>
      <c r="AW246" s="13" t="s">
        <v>34</v>
      </c>
      <c r="AX246" s="13" t="s">
        <v>77</v>
      </c>
      <c r="AY246" s="265" t="s">
        <v>133</v>
      </c>
    </row>
    <row r="247" s="14" customFormat="1">
      <c r="A247" s="14"/>
      <c r="B247" s="266"/>
      <c r="C247" s="267"/>
      <c r="D247" s="225" t="s">
        <v>939</v>
      </c>
      <c r="E247" s="268" t="s">
        <v>1</v>
      </c>
      <c r="F247" s="269" t="s">
        <v>941</v>
      </c>
      <c r="G247" s="267"/>
      <c r="H247" s="270">
        <v>36.854999999999997</v>
      </c>
      <c r="I247" s="271"/>
      <c r="J247" s="267"/>
      <c r="K247" s="267"/>
      <c r="L247" s="272"/>
      <c r="M247" s="273"/>
      <c r="N247" s="274"/>
      <c r="O247" s="274"/>
      <c r="P247" s="274"/>
      <c r="Q247" s="274"/>
      <c r="R247" s="274"/>
      <c r="S247" s="274"/>
      <c r="T247" s="27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76" t="s">
        <v>939</v>
      </c>
      <c r="AU247" s="276" t="s">
        <v>87</v>
      </c>
      <c r="AV247" s="14" t="s">
        <v>138</v>
      </c>
      <c r="AW247" s="14" t="s">
        <v>34</v>
      </c>
      <c r="AX247" s="14" t="s">
        <v>85</v>
      </c>
      <c r="AY247" s="276" t="s">
        <v>133</v>
      </c>
    </row>
    <row r="248" s="2" customFormat="1" ht="24.15" customHeight="1">
      <c r="A248" s="38"/>
      <c r="B248" s="39"/>
      <c r="C248" s="211" t="s">
        <v>175</v>
      </c>
      <c r="D248" s="211" t="s">
        <v>134</v>
      </c>
      <c r="E248" s="212" t="s">
        <v>1035</v>
      </c>
      <c r="F248" s="213" t="s">
        <v>1036</v>
      </c>
      <c r="G248" s="214" t="s">
        <v>944</v>
      </c>
      <c r="H248" s="215">
        <v>0.079000000000000001</v>
      </c>
      <c r="I248" s="216"/>
      <c r="J248" s="217">
        <f>ROUND(I248*H248,2)</f>
        <v>0</v>
      </c>
      <c r="K248" s="218"/>
      <c r="L248" s="44"/>
      <c r="M248" s="219" t="s">
        <v>1</v>
      </c>
      <c r="N248" s="220" t="s">
        <v>42</v>
      </c>
      <c r="O248" s="91"/>
      <c r="P248" s="221">
        <f>O248*H248</f>
        <v>0</v>
      </c>
      <c r="Q248" s="221">
        <v>0</v>
      </c>
      <c r="R248" s="221">
        <f>Q248*H248</f>
        <v>0</v>
      </c>
      <c r="S248" s="221">
        <v>0</v>
      </c>
      <c r="T248" s="222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3" t="s">
        <v>138</v>
      </c>
      <c r="AT248" s="223" t="s">
        <v>134</v>
      </c>
      <c r="AU248" s="223" t="s">
        <v>87</v>
      </c>
      <c r="AY248" s="17" t="s">
        <v>133</v>
      </c>
      <c r="BE248" s="224">
        <f>IF(N248="základní",J248,0)</f>
        <v>0</v>
      </c>
      <c r="BF248" s="224">
        <f>IF(N248="snížená",J248,0)</f>
        <v>0</v>
      </c>
      <c r="BG248" s="224">
        <f>IF(N248="zákl. přenesená",J248,0)</f>
        <v>0</v>
      </c>
      <c r="BH248" s="224">
        <f>IF(N248="sníž. přenesená",J248,0)</f>
        <v>0</v>
      </c>
      <c r="BI248" s="224">
        <f>IF(N248="nulová",J248,0)</f>
        <v>0</v>
      </c>
      <c r="BJ248" s="17" t="s">
        <v>85</v>
      </c>
      <c r="BK248" s="224">
        <f>ROUND(I248*H248,2)</f>
        <v>0</v>
      </c>
      <c r="BL248" s="17" t="s">
        <v>138</v>
      </c>
      <c r="BM248" s="223" t="s">
        <v>220</v>
      </c>
    </row>
    <row r="249" s="15" customFormat="1">
      <c r="A249" s="15"/>
      <c r="B249" s="277"/>
      <c r="C249" s="278"/>
      <c r="D249" s="225" t="s">
        <v>939</v>
      </c>
      <c r="E249" s="279" t="s">
        <v>1</v>
      </c>
      <c r="F249" s="280" t="s">
        <v>1037</v>
      </c>
      <c r="G249" s="278"/>
      <c r="H249" s="279" t="s">
        <v>1</v>
      </c>
      <c r="I249" s="281"/>
      <c r="J249" s="278"/>
      <c r="K249" s="278"/>
      <c r="L249" s="282"/>
      <c r="M249" s="283"/>
      <c r="N249" s="284"/>
      <c r="O249" s="284"/>
      <c r="P249" s="284"/>
      <c r="Q249" s="284"/>
      <c r="R249" s="284"/>
      <c r="S249" s="284"/>
      <c r="T249" s="28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86" t="s">
        <v>939</v>
      </c>
      <c r="AU249" s="286" t="s">
        <v>87</v>
      </c>
      <c r="AV249" s="15" t="s">
        <v>85</v>
      </c>
      <c r="AW249" s="15" t="s">
        <v>34</v>
      </c>
      <c r="AX249" s="15" t="s">
        <v>77</v>
      </c>
      <c r="AY249" s="286" t="s">
        <v>133</v>
      </c>
    </row>
    <row r="250" s="13" customFormat="1">
      <c r="A250" s="13"/>
      <c r="B250" s="255"/>
      <c r="C250" s="256"/>
      <c r="D250" s="225" t="s">
        <v>939</v>
      </c>
      <c r="E250" s="257" t="s">
        <v>1</v>
      </c>
      <c r="F250" s="258" t="s">
        <v>1038</v>
      </c>
      <c r="G250" s="256"/>
      <c r="H250" s="259">
        <v>0.079000000000000001</v>
      </c>
      <c r="I250" s="260"/>
      <c r="J250" s="256"/>
      <c r="K250" s="256"/>
      <c r="L250" s="261"/>
      <c r="M250" s="262"/>
      <c r="N250" s="263"/>
      <c r="O250" s="263"/>
      <c r="P250" s="263"/>
      <c r="Q250" s="263"/>
      <c r="R250" s="263"/>
      <c r="S250" s="263"/>
      <c r="T250" s="26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65" t="s">
        <v>939</v>
      </c>
      <c r="AU250" s="265" t="s">
        <v>87</v>
      </c>
      <c r="AV250" s="13" t="s">
        <v>87</v>
      </c>
      <c r="AW250" s="13" t="s">
        <v>34</v>
      </c>
      <c r="AX250" s="13" t="s">
        <v>77</v>
      </c>
      <c r="AY250" s="265" t="s">
        <v>133</v>
      </c>
    </row>
    <row r="251" s="14" customFormat="1">
      <c r="A251" s="14"/>
      <c r="B251" s="266"/>
      <c r="C251" s="267"/>
      <c r="D251" s="225" t="s">
        <v>939</v>
      </c>
      <c r="E251" s="268" t="s">
        <v>1</v>
      </c>
      <c r="F251" s="269" t="s">
        <v>941</v>
      </c>
      <c r="G251" s="267"/>
      <c r="H251" s="270">
        <v>0.079000000000000001</v>
      </c>
      <c r="I251" s="271"/>
      <c r="J251" s="267"/>
      <c r="K251" s="267"/>
      <c r="L251" s="272"/>
      <c r="M251" s="273"/>
      <c r="N251" s="274"/>
      <c r="O251" s="274"/>
      <c r="P251" s="274"/>
      <c r="Q251" s="274"/>
      <c r="R251" s="274"/>
      <c r="S251" s="274"/>
      <c r="T251" s="27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76" t="s">
        <v>939</v>
      </c>
      <c r="AU251" s="276" t="s">
        <v>87</v>
      </c>
      <c r="AV251" s="14" t="s">
        <v>138</v>
      </c>
      <c r="AW251" s="14" t="s">
        <v>34</v>
      </c>
      <c r="AX251" s="14" t="s">
        <v>85</v>
      </c>
      <c r="AY251" s="276" t="s">
        <v>133</v>
      </c>
    </row>
    <row r="252" s="11" customFormat="1" ht="22.8" customHeight="1">
      <c r="A252" s="11"/>
      <c r="B252" s="197"/>
      <c r="C252" s="198"/>
      <c r="D252" s="199" t="s">
        <v>76</v>
      </c>
      <c r="E252" s="253" t="s">
        <v>141</v>
      </c>
      <c r="F252" s="253" t="s">
        <v>1039</v>
      </c>
      <c r="G252" s="198"/>
      <c r="H252" s="198"/>
      <c r="I252" s="201"/>
      <c r="J252" s="254">
        <f>BK252</f>
        <v>0</v>
      </c>
      <c r="K252" s="198"/>
      <c r="L252" s="203"/>
      <c r="M252" s="204"/>
      <c r="N252" s="205"/>
      <c r="O252" s="205"/>
      <c r="P252" s="206">
        <f>SUM(P253:P315)</f>
        <v>0</v>
      </c>
      <c r="Q252" s="205"/>
      <c r="R252" s="206">
        <f>SUM(R253:R315)</f>
        <v>0</v>
      </c>
      <c r="S252" s="205"/>
      <c r="T252" s="207">
        <f>SUM(T253:T315)</f>
        <v>0</v>
      </c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R252" s="208" t="s">
        <v>85</v>
      </c>
      <c r="AT252" s="209" t="s">
        <v>76</v>
      </c>
      <c r="AU252" s="209" t="s">
        <v>85</v>
      </c>
      <c r="AY252" s="208" t="s">
        <v>133</v>
      </c>
      <c r="BK252" s="210">
        <f>SUM(BK253:BK315)</f>
        <v>0</v>
      </c>
    </row>
    <row r="253" s="2" customFormat="1" ht="24.15" customHeight="1">
      <c r="A253" s="38"/>
      <c r="B253" s="39"/>
      <c r="C253" s="211" t="s">
        <v>222</v>
      </c>
      <c r="D253" s="211" t="s">
        <v>134</v>
      </c>
      <c r="E253" s="212" t="s">
        <v>1040</v>
      </c>
      <c r="F253" s="213" t="s">
        <v>1041</v>
      </c>
      <c r="G253" s="214" t="s">
        <v>944</v>
      </c>
      <c r="H253" s="215">
        <v>0.60799999999999998</v>
      </c>
      <c r="I253" s="216"/>
      <c r="J253" s="217">
        <f>ROUND(I253*H253,2)</f>
        <v>0</v>
      </c>
      <c r="K253" s="218"/>
      <c r="L253" s="44"/>
      <c r="M253" s="219" t="s">
        <v>1</v>
      </c>
      <c r="N253" s="220" t="s">
        <v>42</v>
      </c>
      <c r="O253" s="91"/>
      <c r="P253" s="221">
        <f>O253*H253</f>
        <v>0</v>
      </c>
      <c r="Q253" s="221">
        <v>0</v>
      </c>
      <c r="R253" s="221">
        <f>Q253*H253</f>
        <v>0</v>
      </c>
      <c r="S253" s="221">
        <v>0</v>
      </c>
      <c r="T253" s="222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3" t="s">
        <v>138</v>
      </c>
      <c r="AT253" s="223" t="s">
        <v>134</v>
      </c>
      <c r="AU253" s="223" t="s">
        <v>87</v>
      </c>
      <c r="AY253" s="17" t="s">
        <v>133</v>
      </c>
      <c r="BE253" s="224">
        <f>IF(N253="základní",J253,0)</f>
        <v>0</v>
      </c>
      <c r="BF253" s="224">
        <f>IF(N253="snížená",J253,0)</f>
        <v>0</v>
      </c>
      <c r="BG253" s="224">
        <f>IF(N253="zákl. přenesená",J253,0)</f>
        <v>0</v>
      </c>
      <c r="BH253" s="224">
        <f>IF(N253="sníž. přenesená",J253,0)</f>
        <v>0</v>
      </c>
      <c r="BI253" s="224">
        <f>IF(N253="nulová",J253,0)</f>
        <v>0</v>
      </c>
      <c r="BJ253" s="17" t="s">
        <v>85</v>
      </c>
      <c r="BK253" s="224">
        <f>ROUND(I253*H253,2)</f>
        <v>0</v>
      </c>
      <c r="BL253" s="17" t="s">
        <v>138</v>
      </c>
      <c r="BM253" s="223" t="s">
        <v>223</v>
      </c>
    </row>
    <row r="254" s="15" customFormat="1">
      <c r="A254" s="15"/>
      <c r="B254" s="277"/>
      <c r="C254" s="278"/>
      <c r="D254" s="225" t="s">
        <v>939</v>
      </c>
      <c r="E254" s="279" t="s">
        <v>1</v>
      </c>
      <c r="F254" s="280" t="s">
        <v>1042</v>
      </c>
      <c r="G254" s="278"/>
      <c r="H254" s="279" t="s">
        <v>1</v>
      </c>
      <c r="I254" s="281"/>
      <c r="J254" s="278"/>
      <c r="K254" s="278"/>
      <c r="L254" s="282"/>
      <c r="M254" s="283"/>
      <c r="N254" s="284"/>
      <c r="O254" s="284"/>
      <c r="P254" s="284"/>
      <c r="Q254" s="284"/>
      <c r="R254" s="284"/>
      <c r="S254" s="284"/>
      <c r="T254" s="28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86" t="s">
        <v>939</v>
      </c>
      <c r="AU254" s="286" t="s">
        <v>87</v>
      </c>
      <c r="AV254" s="15" t="s">
        <v>85</v>
      </c>
      <c r="AW254" s="15" t="s">
        <v>34</v>
      </c>
      <c r="AX254" s="15" t="s">
        <v>77</v>
      </c>
      <c r="AY254" s="286" t="s">
        <v>133</v>
      </c>
    </row>
    <row r="255" s="13" customFormat="1">
      <c r="A255" s="13"/>
      <c r="B255" s="255"/>
      <c r="C255" s="256"/>
      <c r="D255" s="225" t="s">
        <v>939</v>
      </c>
      <c r="E255" s="257" t="s">
        <v>1</v>
      </c>
      <c r="F255" s="258" t="s">
        <v>1043</v>
      </c>
      <c r="G255" s="256"/>
      <c r="H255" s="259">
        <v>0.112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65" t="s">
        <v>939</v>
      </c>
      <c r="AU255" s="265" t="s">
        <v>87</v>
      </c>
      <c r="AV255" s="13" t="s">
        <v>87</v>
      </c>
      <c r="AW255" s="13" t="s">
        <v>34</v>
      </c>
      <c r="AX255" s="13" t="s">
        <v>77</v>
      </c>
      <c r="AY255" s="265" t="s">
        <v>133</v>
      </c>
    </row>
    <row r="256" s="13" customFormat="1">
      <c r="A256" s="13"/>
      <c r="B256" s="255"/>
      <c r="C256" s="256"/>
      <c r="D256" s="225" t="s">
        <v>939</v>
      </c>
      <c r="E256" s="257" t="s">
        <v>1</v>
      </c>
      <c r="F256" s="258" t="s">
        <v>1044</v>
      </c>
      <c r="G256" s="256"/>
      <c r="H256" s="259">
        <v>0.496</v>
      </c>
      <c r="I256" s="260"/>
      <c r="J256" s="256"/>
      <c r="K256" s="256"/>
      <c r="L256" s="261"/>
      <c r="M256" s="262"/>
      <c r="N256" s="263"/>
      <c r="O256" s="263"/>
      <c r="P256" s="263"/>
      <c r="Q256" s="263"/>
      <c r="R256" s="263"/>
      <c r="S256" s="263"/>
      <c r="T256" s="26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65" t="s">
        <v>939</v>
      </c>
      <c r="AU256" s="265" t="s">
        <v>87</v>
      </c>
      <c r="AV256" s="13" t="s">
        <v>87</v>
      </c>
      <c r="AW256" s="13" t="s">
        <v>34</v>
      </c>
      <c r="AX256" s="13" t="s">
        <v>77</v>
      </c>
      <c r="AY256" s="265" t="s">
        <v>133</v>
      </c>
    </row>
    <row r="257" s="14" customFormat="1">
      <c r="A257" s="14"/>
      <c r="B257" s="266"/>
      <c r="C257" s="267"/>
      <c r="D257" s="225" t="s">
        <v>939</v>
      </c>
      <c r="E257" s="268" t="s">
        <v>1</v>
      </c>
      <c r="F257" s="269" t="s">
        <v>941</v>
      </c>
      <c r="G257" s="267"/>
      <c r="H257" s="270">
        <v>0.60799999999999998</v>
      </c>
      <c r="I257" s="271"/>
      <c r="J257" s="267"/>
      <c r="K257" s="267"/>
      <c r="L257" s="272"/>
      <c r="M257" s="273"/>
      <c r="N257" s="274"/>
      <c r="O257" s="274"/>
      <c r="P257" s="274"/>
      <c r="Q257" s="274"/>
      <c r="R257" s="274"/>
      <c r="S257" s="274"/>
      <c r="T257" s="27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76" t="s">
        <v>939</v>
      </c>
      <c r="AU257" s="276" t="s">
        <v>87</v>
      </c>
      <c r="AV257" s="14" t="s">
        <v>138</v>
      </c>
      <c r="AW257" s="14" t="s">
        <v>34</v>
      </c>
      <c r="AX257" s="14" t="s">
        <v>85</v>
      </c>
      <c r="AY257" s="276" t="s">
        <v>133</v>
      </c>
    </row>
    <row r="258" s="2" customFormat="1" ht="24.15" customHeight="1">
      <c r="A258" s="38"/>
      <c r="B258" s="39"/>
      <c r="C258" s="211" t="s">
        <v>179</v>
      </c>
      <c r="D258" s="211" t="s">
        <v>134</v>
      </c>
      <c r="E258" s="212" t="s">
        <v>1045</v>
      </c>
      <c r="F258" s="213" t="s">
        <v>1046</v>
      </c>
      <c r="G258" s="214" t="s">
        <v>944</v>
      </c>
      <c r="H258" s="215">
        <v>1.825</v>
      </c>
      <c r="I258" s="216"/>
      <c r="J258" s="217">
        <f>ROUND(I258*H258,2)</f>
        <v>0</v>
      </c>
      <c r="K258" s="218"/>
      <c r="L258" s="44"/>
      <c r="M258" s="219" t="s">
        <v>1</v>
      </c>
      <c r="N258" s="220" t="s">
        <v>42</v>
      </c>
      <c r="O258" s="91"/>
      <c r="P258" s="221">
        <f>O258*H258</f>
        <v>0</v>
      </c>
      <c r="Q258" s="221">
        <v>0</v>
      </c>
      <c r="R258" s="221">
        <f>Q258*H258</f>
        <v>0</v>
      </c>
      <c r="S258" s="221">
        <v>0</v>
      </c>
      <c r="T258" s="222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3" t="s">
        <v>138</v>
      </c>
      <c r="AT258" s="223" t="s">
        <v>134</v>
      </c>
      <c r="AU258" s="223" t="s">
        <v>87</v>
      </c>
      <c r="AY258" s="17" t="s">
        <v>133</v>
      </c>
      <c r="BE258" s="224">
        <f>IF(N258="základní",J258,0)</f>
        <v>0</v>
      </c>
      <c r="BF258" s="224">
        <f>IF(N258="snížená",J258,0)</f>
        <v>0</v>
      </c>
      <c r="BG258" s="224">
        <f>IF(N258="zákl. přenesená",J258,0)</f>
        <v>0</v>
      </c>
      <c r="BH258" s="224">
        <f>IF(N258="sníž. přenesená",J258,0)</f>
        <v>0</v>
      </c>
      <c r="BI258" s="224">
        <f>IF(N258="nulová",J258,0)</f>
        <v>0</v>
      </c>
      <c r="BJ258" s="17" t="s">
        <v>85</v>
      </c>
      <c r="BK258" s="224">
        <f>ROUND(I258*H258,2)</f>
        <v>0</v>
      </c>
      <c r="BL258" s="17" t="s">
        <v>138</v>
      </c>
      <c r="BM258" s="223" t="s">
        <v>227</v>
      </c>
    </row>
    <row r="259" s="13" customFormat="1">
      <c r="A259" s="13"/>
      <c r="B259" s="255"/>
      <c r="C259" s="256"/>
      <c r="D259" s="225" t="s">
        <v>939</v>
      </c>
      <c r="E259" s="257" t="s">
        <v>1</v>
      </c>
      <c r="F259" s="258" t="s">
        <v>1047</v>
      </c>
      <c r="G259" s="256"/>
      <c r="H259" s="259">
        <v>1.825</v>
      </c>
      <c r="I259" s="260"/>
      <c r="J259" s="256"/>
      <c r="K259" s="256"/>
      <c r="L259" s="261"/>
      <c r="M259" s="262"/>
      <c r="N259" s="263"/>
      <c r="O259" s="263"/>
      <c r="P259" s="263"/>
      <c r="Q259" s="263"/>
      <c r="R259" s="263"/>
      <c r="S259" s="263"/>
      <c r="T259" s="26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65" t="s">
        <v>939</v>
      </c>
      <c r="AU259" s="265" t="s">
        <v>87</v>
      </c>
      <c r="AV259" s="13" t="s">
        <v>87</v>
      </c>
      <c r="AW259" s="13" t="s">
        <v>34</v>
      </c>
      <c r="AX259" s="13" t="s">
        <v>77</v>
      </c>
      <c r="AY259" s="265" t="s">
        <v>133</v>
      </c>
    </row>
    <row r="260" s="14" customFormat="1">
      <c r="A260" s="14"/>
      <c r="B260" s="266"/>
      <c r="C260" s="267"/>
      <c r="D260" s="225" t="s">
        <v>939</v>
      </c>
      <c r="E260" s="268" t="s">
        <v>1</v>
      </c>
      <c r="F260" s="269" t="s">
        <v>941</v>
      </c>
      <c r="G260" s="267"/>
      <c r="H260" s="270">
        <v>1.825</v>
      </c>
      <c r="I260" s="271"/>
      <c r="J260" s="267"/>
      <c r="K260" s="267"/>
      <c r="L260" s="272"/>
      <c r="M260" s="273"/>
      <c r="N260" s="274"/>
      <c r="O260" s="274"/>
      <c r="P260" s="274"/>
      <c r="Q260" s="274"/>
      <c r="R260" s="274"/>
      <c r="S260" s="274"/>
      <c r="T260" s="27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76" t="s">
        <v>939</v>
      </c>
      <c r="AU260" s="276" t="s">
        <v>87</v>
      </c>
      <c r="AV260" s="14" t="s">
        <v>138</v>
      </c>
      <c r="AW260" s="14" t="s">
        <v>34</v>
      </c>
      <c r="AX260" s="14" t="s">
        <v>85</v>
      </c>
      <c r="AY260" s="276" t="s">
        <v>133</v>
      </c>
    </row>
    <row r="261" s="2" customFormat="1" ht="21.75" customHeight="1">
      <c r="A261" s="38"/>
      <c r="B261" s="39"/>
      <c r="C261" s="211" t="s">
        <v>230</v>
      </c>
      <c r="D261" s="211" t="s">
        <v>134</v>
      </c>
      <c r="E261" s="212" t="s">
        <v>1048</v>
      </c>
      <c r="F261" s="213" t="s">
        <v>1049</v>
      </c>
      <c r="G261" s="214" t="s">
        <v>1050</v>
      </c>
      <c r="H261" s="215">
        <v>9</v>
      </c>
      <c r="I261" s="216"/>
      <c r="J261" s="217">
        <f>ROUND(I261*H261,2)</f>
        <v>0</v>
      </c>
      <c r="K261" s="218"/>
      <c r="L261" s="44"/>
      <c r="M261" s="219" t="s">
        <v>1</v>
      </c>
      <c r="N261" s="220" t="s">
        <v>42</v>
      </c>
      <c r="O261" s="91"/>
      <c r="P261" s="221">
        <f>O261*H261</f>
        <v>0</v>
      </c>
      <c r="Q261" s="221">
        <v>0</v>
      </c>
      <c r="R261" s="221">
        <f>Q261*H261</f>
        <v>0</v>
      </c>
      <c r="S261" s="221">
        <v>0</v>
      </c>
      <c r="T261" s="222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3" t="s">
        <v>138</v>
      </c>
      <c r="AT261" s="223" t="s">
        <v>134</v>
      </c>
      <c r="AU261" s="223" t="s">
        <v>87</v>
      </c>
      <c r="AY261" s="17" t="s">
        <v>133</v>
      </c>
      <c r="BE261" s="224">
        <f>IF(N261="základní",J261,0)</f>
        <v>0</v>
      </c>
      <c r="BF261" s="224">
        <f>IF(N261="snížená",J261,0)</f>
        <v>0</v>
      </c>
      <c r="BG261" s="224">
        <f>IF(N261="zákl. přenesená",J261,0)</f>
        <v>0</v>
      </c>
      <c r="BH261" s="224">
        <f>IF(N261="sníž. přenesená",J261,0)</f>
        <v>0</v>
      </c>
      <c r="BI261" s="224">
        <f>IF(N261="nulová",J261,0)</f>
        <v>0</v>
      </c>
      <c r="BJ261" s="17" t="s">
        <v>85</v>
      </c>
      <c r="BK261" s="224">
        <f>ROUND(I261*H261,2)</f>
        <v>0</v>
      </c>
      <c r="BL261" s="17" t="s">
        <v>138</v>
      </c>
      <c r="BM261" s="223" t="s">
        <v>233</v>
      </c>
    </row>
    <row r="262" s="13" customFormat="1">
      <c r="A262" s="13"/>
      <c r="B262" s="255"/>
      <c r="C262" s="256"/>
      <c r="D262" s="225" t="s">
        <v>939</v>
      </c>
      <c r="E262" s="257" t="s">
        <v>1</v>
      </c>
      <c r="F262" s="258" t="s">
        <v>1051</v>
      </c>
      <c r="G262" s="256"/>
      <c r="H262" s="259">
        <v>4</v>
      </c>
      <c r="I262" s="260"/>
      <c r="J262" s="256"/>
      <c r="K262" s="256"/>
      <c r="L262" s="261"/>
      <c r="M262" s="262"/>
      <c r="N262" s="263"/>
      <c r="O262" s="263"/>
      <c r="P262" s="263"/>
      <c r="Q262" s="263"/>
      <c r="R262" s="263"/>
      <c r="S262" s="263"/>
      <c r="T262" s="26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65" t="s">
        <v>939</v>
      </c>
      <c r="AU262" s="265" t="s">
        <v>87</v>
      </c>
      <c r="AV262" s="13" t="s">
        <v>87</v>
      </c>
      <c r="AW262" s="13" t="s">
        <v>34</v>
      </c>
      <c r="AX262" s="13" t="s">
        <v>77</v>
      </c>
      <c r="AY262" s="265" t="s">
        <v>133</v>
      </c>
    </row>
    <row r="263" s="13" customFormat="1">
      <c r="A263" s="13"/>
      <c r="B263" s="255"/>
      <c r="C263" s="256"/>
      <c r="D263" s="225" t="s">
        <v>939</v>
      </c>
      <c r="E263" s="257" t="s">
        <v>1</v>
      </c>
      <c r="F263" s="258" t="s">
        <v>1052</v>
      </c>
      <c r="G263" s="256"/>
      <c r="H263" s="259">
        <v>5</v>
      </c>
      <c r="I263" s="260"/>
      <c r="J263" s="256"/>
      <c r="K263" s="256"/>
      <c r="L263" s="261"/>
      <c r="M263" s="262"/>
      <c r="N263" s="263"/>
      <c r="O263" s="263"/>
      <c r="P263" s="263"/>
      <c r="Q263" s="263"/>
      <c r="R263" s="263"/>
      <c r="S263" s="263"/>
      <c r="T263" s="26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65" t="s">
        <v>939</v>
      </c>
      <c r="AU263" s="265" t="s">
        <v>87</v>
      </c>
      <c r="AV263" s="13" t="s">
        <v>87</v>
      </c>
      <c r="AW263" s="13" t="s">
        <v>34</v>
      </c>
      <c r="AX263" s="13" t="s">
        <v>77</v>
      </c>
      <c r="AY263" s="265" t="s">
        <v>133</v>
      </c>
    </row>
    <row r="264" s="14" customFormat="1">
      <c r="A264" s="14"/>
      <c r="B264" s="266"/>
      <c r="C264" s="267"/>
      <c r="D264" s="225" t="s">
        <v>939</v>
      </c>
      <c r="E264" s="268" t="s">
        <v>1</v>
      </c>
      <c r="F264" s="269" t="s">
        <v>941</v>
      </c>
      <c r="G264" s="267"/>
      <c r="H264" s="270">
        <v>9</v>
      </c>
      <c r="I264" s="271"/>
      <c r="J264" s="267"/>
      <c r="K264" s="267"/>
      <c r="L264" s="272"/>
      <c r="M264" s="273"/>
      <c r="N264" s="274"/>
      <c r="O264" s="274"/>
      <c r="P264" s="274"/>
      <c r="Q264" s="274"/>
      <c r="R264" s="274"/>
      <c r="S264" s="274"/>
      <c r="T264" s="27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76" t="s">
        <v>939</v>
      </c>
      <c r="AU264" s="276" t="s">
        <v>87</v>
      </c>
      <c r="AV264" s="14" t="s">
        <v>138</v>
      </c>
      <c r="AW264" s="14" t="s">
        <v>34</v>
      </c>
      <c r="AX264" s="14" t="s">
        <v>85</v>
      </c>
      <c r="AY264" s="276" t="s">
        <v>133</v>
      </c>
    </row>
    <row r="265" s="2" customFormat="1" ht="16.5" customHeight="1">
      <c r="A265" s="38"/>
      <c r="B265" s="39"/>
      <c r="C265" s="211" t="s">
        <v>182</v>
      </c>
      <c r="D265" s="211" t="s">
        <v>134</v>
      </c>
      <c r="E265" s="212" t="s">
        <v>1053</v>
      </c>
      <c r="F265" s="213" t="s">
        <v>1054</v>
      </c>
      <c r="G265" s="214" t="s">
        <v>944</v>
      </c>
      <c r="H265" s="215">
        <v>0.064000000000000001</v>
      </c>
      <c r="I265" s="216"/>
      <c r="J265" s="217">
        <f>ROUND(I265*H265,2)</f>
        <v>0</v>
      </c>
      <c r="K265" s="218"/>
      <c r="L265" s="44"/>
      <c r="M265" s="219" t="s">
        <v>1</v>
      </c>
      <c r="N265" s="220" t="s">
        <v>42</v>
      </c>
      <c r="O265" s="91"/>
      <c r="P265" s="221">
        <f>O265*H265</f>
        <v>0</v>
      </c>
      <c r="Q265" s="221">
        <v>0</v>
      </c>
      <c r="R265" s="221">
        <f>Q265*H265</f>
        <v>0</v>
      </c>
      <c r="S265" s="221">
        <v>0</v>
      </c>
      <c r="T265" s="222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3" t="s">
        <v>138</v>
      </c>
      <c r="AT265" s="223" t="s">
        <v>134</v>
      </c>
      <c r="AU265" s="223" t="s">
        <v>87</v>
      </c>
      <c r="AY265" s="17" t="s">
        <v>133</v>
      </c>
      <c r="BE265" s="224">
        <f>IF(N265="základní",J265,0)</f>
        <v>0</v>
      </c>
      <c r="BF265" s="224">
        <f>IF(N265="snížená",J265,0)</f>
        <v>0</v>
      </c>
      <c r="BG265" s="224">
        <f>IF(N265="zákl. přenesená",J265,0)</f>
        <v>0</v>
      </c>
      <c r="BH265" s="224">
        <f>IF(N265="sníž. přenesená",J265,0)</f>
        <v>0</v>
      </c>
      <c r="BI265" s="224">
        <f>IF(N265="nulová",J265,0)</f>
        <v>0</v>
      </c>
      <c r="BJ265" s="17" t="s">
        <v>85</v>
      </c>
      <c r="BK265" s="224">
        <f>ROUND(I265*H265,2)</f>
        <v>0</v>
      </c>
      <c r="BL265" s="17" t="s">
        <v>138</v>
      </c>
      <c r="BM265" s="223" t="s">
        <v>236</v>
      </c>
    </row>
    <row r="266" s="13" customFormat="1">
      <c r="A266" s="13"/>
      <c r="B266" s="255"/>
      <c r="C266" s="256"/>
      <c r="D266" s="225" t="s">
        <v>939</v>
      </c>
      <c r="E266" s="257" t="s">
        <v>1</v>
      </c>
      <c r="F266" s="258" t="s">
        <v>1055</v>
      </c>
      <c r="G266" s="256"/>
      <c r="H266" s="259">
        <v>0.064000000000000001</v>
      </c>
      <c r="I266" s="260"/>
      <c r="J266" s="256"/>
      <c r="K266" s="256"/>
      <c r="L266" s="261"/>
      <c r="M266" s="262"/>
      <c r="N266" s="263"/>
      <c r="O266" s="263"/>
      <c r="P266" s="263"/>
      <c r="Q266" s="263"/>
      <c r="R266" s="263"/>
      <c r="S266" s="263"/>
      <c r="T266" s="26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65" t="s">
        <v>939</v>
      </c>
      <c r="AU266" s="265" t="s">
        <v>87</v>
      </c>
      <c r="AV266" s="13" t="s">
        <v>87</v>
      </c>
      <c r="AW266" s="13" t="s">
        <v>34</v>
      </c>
      <c r="AX266" s="13" t="s">
        <v>77</v>
      </c>
      <c r="AY266" s="265" t="s">
        <v>133</v>
      </c>
    </row>
    <row r="267" s="14" customFormat="1">
      <c r="A267" s="14"/>
      <c r="B267" s="266"/>
      <c r="C267" s="267"/>
      <c r="D267" s="225" t="s">
        <v>939</v>
      </c>
      <c r="E267" s="268" t="s">
        <v>1</v>
      </c>
      <c r="F267" s="269" t="s">
        <v>941</v>
      </c>
      <c r="G267" s="267"/>
      <c r="H267" s="270">
        <v>0.064000000000000001</v>
      </c>
      <c r="I267" s="271"/>
      <c r="J267" s="267"/>
      <c r="K267" s="267"/>
      <c r="L267" s="272"/>
      <c r="M267" s="273"/>
      <c r="N267" s="274"/>
      <c r="O267" s="274"/>
      <c r="P267" s="274"/>
      <c r="Q267" s="274"/>
      <c r="R267" s="274"/>
      <c r="S267" s="274"/>
      <c r="T267" s="27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76" t="s">
        <v>939</v>
      </c>
      <c r="AU267" s="276" t="s">
        <v>87</v>
      </c>
      <c r="AV267" s="14" t="s">
        <v>138</v>
      </c>
      <c r="AW267" s="14" t="s">
        <v>34</v>
      </c>
      <c r="AX267" s="14" t="s">
        <v>85</v>
      </c>
      <c r="AY267" s="276" t="s">
        <v>133</v>
      </c>
    </row>
    <row r="268" s="2" customFormat="1" ht="33" customHeight="1">
      <c r="A268" s="38"/>
      <c r="B268" s="39"/>
      <c r="C268" s="211" t="s">
        <v>237</v>
      </c>
      <c r="D268" s="211" t="s">
        <v>134</v>
      </c>
      <c r="E268" s="212" t="s">
        <v>1056</v>
      </c>
      <c r="F268" s="213" t="s">
        <v>1057</v>
      </c>
      <c r="G268" s="214" t="s">
        <v>944</v>
      </c>
      <c r="H268" s="215">
        <v>0.153</v>
      </c>
      <c r="I268" s="216"/>
      <c r="J268" s="217">
        <f>ROUND(I268*H268,2)</f>
        <v>0</v>
      </c>
      <c r="K268" s="218"/>
      <c r="L268" s="44"/>
      <c r="M268" s="219" t="s">
        <v>1</v>
      </c>
      <c r="N268" s="220" t="s">
        <v>42</v>
      </c>
      <c r="O268" s="91"/>
      <c r="P268" s="221">
        <f>O268*H268</f>
        <v>0</v>
      </c>
      <c r="Q268" s="221">
        <v>0</v>
      </c>
      <c r="R268" s="221">
        <f>Q268*H268</f>
        <v>0</v>
      </c>
      <c r="S268" s="221">
        <v>0</v>
      </c>
      <c r="T268" s="222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3" t="s">
        <v>138</v>
      </c>
      <c r="AT268" s="223" t="s">
        <v>134</v>
      </c>
      <c r="AU268" s="223" t="s">
        <v>87</v>
      </c>
      <c r="AY268" s="17" t="s">
        <v>133</v>
      </c>
      <c r="BE268" s="224">
        <f>IF(N268="základní",J268,0)</f>
        <v>0</v>
      </c>
      <c r="BF268" s="224">
        <f>IF(N268="snížená",J268,0)</f>
        <v>0</v>
      </c>
      <c r="BG268" s="224">
        <f>IF(N268="zákl. přenesená",J268,0)</f>
        <v>0</v>
      </c>
      <c r="BH268" s="224">
        <f>IF(N268="sníž. přenesená",J268,0)</f>
        <v>0</v>
      </c>
      <c r="BI268" s="224">
        <f>IF(N268="nulová",J268,0)</f>
        <v>0</v>
      </c>
      <c r="BJ268" s="17" t="s">
        <v>85</v>
      </c>
      <c r="BK268" s="224">
        <f>ROUND(I268*H268,2)</f>
        <v>0</v>
      </c>
      <c r="BL268" s="17" t="s">
        <v>138</v>
      </c>
      <c r="BM268" s="223" t="s">
        <v>240</v>
      </c>
    </row>
    <row r="269" s="13" customFormat="1">
      <c r="A269" s="13"/>
      <c r="B269" s="255"/>
      <c r="C269" s="256"/>
      <c r="D269" s="225" t="s">
        <v>939</v>
      </c>
      <c r="E269" s="257" t="s">
        <v>1</v>
      </c>
      <c r="F269" s="258" t="s">
        <v>1058</v>
      </c>
      <c r="G269" s="256"/>
      <c r="H269" s="259">
        <v>0.027</v>
      </c>
      <c r="I269" s="260"/>
      <c r="J269" s="256"/>
      <c r="K269" s="256"/>
      <c r="L269" s="261"/>
      <c r="M269" s="262"/>
      <c r="N269" s="263"/>
      <c r="O269" s="263"/>
      <c r="P269" s="263"/>
      <c r="Q269" s="263"/>
      <c r="R269" s="263"/>
      <c r="S269" s="263"/>
      <c r="T269" s="26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65" t="s">
        <v>939</v>
      </c>
      <c r="AU269" s="265" t="s">
        <v>87</v>
      </c>
      <c r="AV269" s="13" t="s">
        <v>87</v>
      </c>
      <c r="AW269" s="13" t="s">
        <v>34</v>
      </c>
      <c r="AX269" s="13" t="s">
        <v>77</v>
      </c>
      <c r="AY269" s="265" t="s">
        <v>133</v>
      </c>
    </row>
    <row r="270" s="13" customFormat="1">
      <c r="A270" s="13"/>
      <c r="B270" s="255"/>
      <c r="C270" s="256"/>
      <c r="D270" s="225" t="s">
        <v>939</v>
      </c>
      <c r="E270" s="257" t="s">
        <v>1</v>
      </c>
      <c r="F270" s="258" t="s">
        <v>1059</v>
      </c>
      <c r="G270" s="256"/>
      <c r="H270" s="259">
        <v>0.078</v>
      </c>
      <c r="I270" s="260"/>
      <c r="J270" s="256"/>
      <c r="K270" s="256"/>
      <c r="L270" s="261"/>
      <c r="M270" s="262"/>
      <c r="N270" s="263"/>
      <c r="O270" s="263"/>
      <c r="P270" s="263"/>
      <c r="Q270" s="263"/>
      <c r="R270" s="263"/>
      <c r="S270" s="263"/>
      <c r="T270" s="26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65" t="s">
        <v>939</v>
      </c>
      <c r="AU270" s="265" t="s">
        <v>87</v>
      </c>
      <c r="AV270" s="13" t="s">
        <v>87</v>
      </c>
      <c r="AW270" s="13" t="s">
        <v>34</v>
      </c>
      <c r="AX270" s="13" t="s">
        <v>77</v>
      </c>
      <c r="AY270" s="265" t="s">
        <v>133</v>
      </c>
    </row>
    <row r="271" s="13" customFormat="1">
      <c r="A271" s="13"/>
      <c r="B271" s="255"/>
      <c r="C271" s="256"/>
      <c r="D271" s="225" t="s">
        <v>939</v>
      </c>
      <c r="E271" s="257" t="s">
        <v>1</v>
      </c>
      <c r="F271" s="258" t="s">
        <v>1060</v>
      </c>
      <c r="G271" s="256"/>
      <c r="H271" s="259">
        <v>0.048000000000000001</v>
      </c>
      <c r="I271" s="260"/>
      <c r="J271" s="256"/>
      <c r="K271" s="256"/>
      <c r="L271" s="261"/>
      <c r="M271" s="262"/>
      <c r="N271" s="263"/>
      <c r="O271" s="263"/>
      <c r="P271" s="263"/>
      <c r="Q271" s="263"/>
      <c r="R271" s="263"/>
      <c r="S271" s="263"/>
      <c r="T271" s="26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65" t="s">
        <v>939</v>
      </c>
      <c r="AU271" s="265" t="s">
        <v>87</v>
      </c>
      <c r="AV271" s="13" t="s">
        <v>87</v>
      </c>
      <c r="AW271" s="13" t="s">
        <v>34</v>
      </c>
      <c r="AX271" s="13" t="s">
        <v>77</v>
      </c>
      <c r="AY271" s="265" t="s">
        <v>133</v>
      </c>
    </row>
    <row r="272" s="14" customFormat="1">
      <c r="A272" s="14"/>
      <c r="B272" s="266"/>
      <c r="C272" s="267"/>
      <c r="D272" s="225" t="s">
        <v>939</v>
      </c>
      <c r="E272" s="268" t="s">
        <v>1</v>
      </c>
      <c r="F272" s="269" t="s">
        <v>941</v>
      </c>
      <c r="G272" s="267"/>
      <c r="H272" s="270">
        <v>0.153</v>
      </c>
      <c r="I272" s="271"/>
      <c r="J272" s="267"/>
      <c r="K272" s="267"/>
      <c r="L272" s="272"/>
      <c r="M272" s="273"/>
      <c r="N272" s="274"/>
      <c r="O272" s="274"/>
      <c r="P272" s="274"/>
      <c r="Q272" s="274"/>
      <c r="R272" s="274"/>
      <c r="S272" s="274"/>
      <c r="T272" s="27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76" t="s">
        <v>939</v>
      </c>
      <c r="AU272" s="276" t="s">
        <v>87</v>
      </c>
      <c r="AV272" s="14" t="s">
        <v>138</v>
      </c>
      <c r="AW272" s="14" t="s">
        <v>34</v>
      </c>
      <c r="AX272" s="14" t="s">
        <v>85</v>
      </c>
      <c r="AY272" s="276" t="s">
        <v>133</v>
      </c>
    </row>
    <row r="273" s="2" customFormat="1" ht="24.15" customHeight="1">
      <c r="A273" s="38"/>
      <c r="B273" s="39"/>
      <c r="C273" s="211" t="s">
        <v>188</v>
      </c>
      <c r="D273" s="211" t="s">
        <v>134</v>
      </c>
      <c r="E273" s="212" t="s">
        <v>1061</v>
      </c>
      <c r="F273" s="213" t="s">
        <v>1062</v>
      </c>
      <c r="G273" s="214" t="s">
        <v>944</v>
      </c>
      <c r="H273" s="215">
        <v>0.45600000000000002</v>
      </c>
      <c r="I273" s="216"/>
      <c r="J273" s="217">
        <f>ROUND(I273*H273,2)</f>
        <v>0</v>
      </c>
      <c r="K273" s="218"/>
      <c r="L273" s="44"/>
      <c r="M273" s="219" t="s">
        <v>1</v>
      </c>
      <c r="N273" s="220" t="s">
        <v>42</v>
      </c>
      <c r="O273" s="91"/>
      <c r="P273" s="221">
        <f>O273*H273</f>
        <v>0</v>
      </c>
      <c r="Q273" s="221">
        <v>0</v>
      </c>
      <c r="R273" s="221">
        <f>Q273*H273</f>
        <v>0</v>
      </c>
      <c r="S273" s="221">
        <v>0</v>
      </c>
      <c r="T273" s="222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3" t="s">
        <v>138</v>
      </c>
      <c r="AT273" s="223" t="s">
        <v>134</v>
      </c>
      <c r="AU273" s="223" t="s">
        <v>87</v>
      </c>
      <c r="AY273" s="17" t="s">
        <v>133</v>
      </c>
      <c r="BE273" s="224">
        <f>IF(N273="základní",J273,0)</f>
        <v>0</v>
      </c>
      <c r="BF273" s="224">
        <f>IF(N273="snížená",J273,0)</f>
        <v>0</v>
      </c>
      <c r="BG273" s="224">
        <f>IF(N273="zákl. přenesená",J273,0)</f>
        <v>0</v>
      </c>
      <c r="BH273" s="224">
        <f>IF(N273="sníž. přenesená",J273,0)</f>
        <v>0</v>
      </c>
      <c r="BI273" s="224">
        <f>IF(N273="nulová",J273,0)</f>
        <v>0</v>
      </c>
      <c r="BJ273" s="17" t="s">
        <v>85</v>
      </c>
      <c r="BK273" s="224">
        <f>ROUND(I273*H273,2)</f>
        <v>0</v>
      </c>
      <c r="BL273" s="17" t="s">
        <v>138</v>
      </c>
      <c r="BM273" s="223" t="s">
        <v>243</v>
      </c>
    </row>
    <row r="274" s="13" customFormat="1">
      <c r="A274" s="13"/>
      <c r="B274" s="255"/>
      <c r="C274" s="256"/>
      <c r="D274" s="225" t="s">
        <v>939</v>
      </c>
      <c r="E274" s="257" t="s">
        <v>1</v>
      </c>
      <c r="F274" s="258" t="s">
        <v>1063</v>
      </c>
      <c r="G274" s="256"/>
      <c r="H274" s="259">
        <v>0.45600000000000002</v>
      </c>
      <c r="I274" s="260"/>
      <c r="J274" s="256"/>
      <c r="K274" s="256"/>
      <c r="L274" s="261"/>
      <c r="M274" s="262"/>
      <c r="N274" s="263"/>
      <c r="O274" s="263"/>
      <c r="P274" s="263"/>
      <c r="Q274" s="263"/>
      <c r="R274" s="263"/>
      <c r="S274" s="263"/>
      <c r="T274" s="26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65" t="s">
        <v>939</v>
      </c>
      <c r="AU274" s="265" t="s">
        <v>87</v>
      </c>
      <c r="AV274" s="13" t="s">
        <v>87</v>
      </c>
      <c r="AW274" s="13" t="s">
        <v>34</v>
      </c>
      <c r="AX274" s="13" t="s">
        <v>77</v>
      </c>
      <c r="AY274" s="265" t="s">
        <v>133</v>
      </c>
    </row>
    <row r="275" s="14" customFormat="1">
      <c r="A275" s="14"/>
      <c r="B275" s="266"/>
      <c r="C275" s="267"/>
      <c r="D275" s="225" t="s">
        <v>939</v>
      </c>
      <c r="E275" s="268" t="s">
        <v>1</v>
      </c>
      <c r="F275" s="269" t="s">
        <v>941</v>
      </c>
      <c r="G275" s="267"/>
      <c r="H275" s="270">
        <v>0.45600000000000002</v>
      </c>
      <c r="I275" s="271"/>
      <c r="J275" s="267"/>
      <c r="K275" s="267"/>
      <c r="L275" s="272"/>
      <c r="M275" s="273"/>
      <c r="N275" s="274"/>
      <c r="O275" s="274"/>
      <c r="P275" s="274"/>
      <c r="Q275" s="274"/>
      <c r="R275" s="274"/>
      <c r="S275" s="274"/>
      <c r="T275" s="27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76" t="s">
        <v>939</v>
      </c>
      <c r="AU275" s="276" t="s">
        <v>87</v>
      </c>
      <c r="AV275" s="14" t="s">
        <v>138</v>
      </c>
      <c r="AW275" s="14" t="s">
        <v>34</v>
      </c>
      <c r="AX275" s="14" t="s">
        <v>85</v>
      </c>
      <c r="AY275" s="276" t="s">
        <v>133</v>
      </c>
    </row>
    <row r="276" s="2" customFormat="1" ht="24.15" customHeight="1">
      <c r="A276" s="38"/>
      <c r="B276" s="39"/>
      <c r="C276" s="211" t="s">
        <v>245</v>
      </c>
      <c r="D276" s="211" t="s">
        <v>134</v>
      </c>
      <c r="E276" s="212" t="s">
        <v>1064</v>
      </c>
      <c r="F276" s="213" t="s">
        <v>1065</v>
      </c>
      <c r="G276" s="214" t="s">
        <v>944</v>
      </c>
      <c r="H276" s="215">
        <v>0.32800000000000001</v>
      </c>
      <c r="I276" s="216"/>
      <c r="J276" s="217">
        <f>ROUND(I276*H276,2)</f>
        <v>0</v>
      </c>
      <c r="K276" s="218"/>
      <c r="L276" s="44"/>
      <c r="M276" s="219" t="s">
        <v>1</v>
      </c>
      <c r="N276" s="220" t="s">
        <v>42</v>
      </c>
      <c r="O276" s="91"/>
      <c r="P276" s="221">
        <f>O276*H276</f>
        <v>0</v>
      </c>
      <c r="Q276" s="221">
        <v>0</v>
      </c>
      <c r="R276" s="221">
        <f>Q276*H276</f>
        <v>0</v>
      </c>
      <c r="S276" s="221">
        <v>0</v>
      </c>
      <c r="T276" s="222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3" t="s">
        <v>138</v>
      </c>
      <c r="AT276" s="223" t="s">
        <v>134</v>
      </c>
      <c r="AU276" s="223" t="s">
        <v>87</v>
      </c>
      <c r="AY276" s="17" t="s">
        <v>133</v>
      </c>
      <c r="BE276" s="224">
        <f>IF(N276="základní",J276,0)</f>
        <v>0</v>
      </c>
      <c r="BF276" s="224">
        <f>IF(N276="snížená",J276,0)</f>
        <v>0</v>
      </c>
      <c r="BG276" s="224">
        <f>IF(N276="zákl. přenesená",J276,0)</f>
        <v>0</v>
      </c>
      <c r="BH276" s="224">
        <f>IF(N276="sníž. přenesená",J276,0)</f>
        <v>0</v>
      </c>
      <c r="BI276" s="224">
        <f>IF(N276="nulová",J276,0)</f>
        <v>0</v>
      </c>
      <c r="BJ276" s="17" t="s">
        <v>85</v>
      </c>
      <c r="BK276" s="224">
        <f>ROUND(I276*H276,2)</f>
        <v>0</v>
      </c>
      <c r="BL276" s="17" t="s">
        <v>138</v>
      </c>
      <c r="BM276" s="223" t="s">
        <v>248</v>
      </c>
    </row>
    <row r="277" s="13" customFormat="1">
      <c r="A277" s="13"/>
      <c r="B277" s="255"/>
      <c r="C277" s="256"/>
      <c r="D277" s="225" t="s">
        <v>939</v>
      </c>
      <c r="E277" s="257" t="s">
        <v>1</v>
      </c>
      <c r="F277" s="258" t="s">
        <v>1066</v>
      </c>
      <c r="G277" s="256"/>
      <c r="H277" s="259">
        <v>0.089999999999999997</v>
      </c>
      <c r="I277" s="260"/>
      <c r="J277" s="256"/>
      <c r="K277" s="256"/>
      <c r="L277" s="261"/>
      <c r="M277" s="262"/>
      <c r="N277" s="263"/>
      <c r="O277" s="263"/>
      <c r="P277" s="263"/>
      <c r="Q277" s="263"/>
      <c r="R277" s="263"/>
      <c r="S277" s="263"/>
      <c r="T277" s="264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65" t="s">
        <v>939</v>
      </c>
      <c r="AU277" s="265" t="s">
        <v>87</v>
      </c>
      <c r="AV277" s="13" t="s">
        <v>87</v>
      </c>
      <c r="AW277" s="13" t="s">
        <v>34</v>
      </c>
      <c r="AX277" s="13" t="s">
        <v>77</v>
      </c>
      <c r="AY277" s="265" t="s">
        <v>133</v>
      </c>
    </row>
    <row r="278" s="13" customFormat="1">
      <c r="A278" s="13"/>
      <c r="B278" s="255"/>
      <c r="C278" s="256"/>
      <c r="D278" s="225" t="s">
        <v>939</v>
      </c>
      <c r="E278" s="257" t="s">
        <v>1</v>
      </c>
      <c r="F278" s="258" t="s">
        <v>1059</v>
      </c>
      <c r="G278" s="256"/>
      <c r="H278" s="259">
        <v>0.078</v>
      </c>
      <c r="I278" s="260"/>
      <c r="J278" s="256"/>
      <c r="K278" s="256"/>
      <c r="L278" s="261"/>
      <c r="M278" s="262"/>
      <c r="N278" s="263"/>
      <c r="O278" s="263"/>
      <c r="P278" s="263"/>
      <c r="Q278" s="263"/>
      <c r="R278" s="263"/>
      <c r="S278" s="263"/>
      <c r="T278" s="26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65" t="s">
        <v>939</v>
      </c>
      <c r="AU278" s="265" t="s">
        <v>87</v>
      </c>
      <c r="AV278" s="13" t="s">
        <v>87</v>
      </c>
      <c r="AW278" s="13" t="s">
        <v>34</v>
      </c>
      <c r="AX278" s="13" t="s">
        <v>77</v>
      </c>
      <c r="AY278" s="265" t="s">
        <v>133</v>
      </c>
    </row>
    <row r="279" s="13" customFormat="1">
      <c r="A279" s="13"/>
      <c r="B279" s="255"/>
      <c r="C279" s="256"/>
      <c r="D279" s="225" t="s">
        <v>939</v>
      </c>
      <c r="E279" s="257" t="s">
        <v>1</v>
      </c>
      <c r="F279" s="258" t="s">
        <v>1067</v>
      </c>
      <c r="G279" s="256"/>
      <c r="H279" s="259">
        <v>0.16</v>
      </c>
      <c r="I279" s="260"/>
      <c r="J279" s="256"/>
      <c r="K279" s="256"/>
      <c r="L279" s="261"/>
      <c r="M279" s="262"/>
      <c r="N279" s="263"/>
      <c r="O279" s="263"/>
      <c r="P279" s="263"/>
      <c r="Q279" s="263"/>
      <c r="R279" s="263"/>
      <c r="S279" s="263"/>
      <c r="T279" s="26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65" t="s">
        <v>939</v>
      </c>
      <c r="AU279" s="265" t="s">
        <v>87</v>
      </c>
      <c r="AV279" s="13" t="s">
        <v>87</v>
      </c>
      <c r="AW279" s="13" t="s">
        <v>34</v>
      </c>
      <c r="AX279" s="13" t="s">
        <v>77</v>
      </c>
      <c r="AY279" s="265" t="s">
        <v>133</v>
      </c>
    </row>
    <row r="280" s="14" customFormat="1">
      <c r="A280" s="14"/>
      <c r="B280" s="266"/>
      <c r="C280" s="267"/>
      <c r="D280" s="225" t="s">
        <v>939</v>
      </c>
      <c r="E280" s="268" t="s">
        <v>1</v>
      </c>
      <c r="F280" s="269" t="s">
        <v>941</v>
      </c>
      <c r="G280" s="267"/>
      <c r="H280" s="270">
        <v>0.32799999999999996</v>
      </c>
      <c r="I280" s="271"/>
      <c r="J280" s="267"/>
      <c r="K280" s="267"/>
      <c r="L280" s="272"/>
      <c r="M280" s="273"/>
      <c r="N280" s="274"/>
      <c r="O280" s="274"/>
      <c r="P280" s="274"/>
      <c r="Q280" s="274"/>
      <c r="R280" s="274"/>
      <c r="S280" s="274"/>
      <c r="T280" s="27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76" t="s">
        <v>939</v>
      </c>
      <c r="AU280" s="276" t="s">
        <v>87</v>
      </c>
      <c r="AV280" s="14" t="s">
        <v>138</v>
      </c>
      <c r="AW280" s="14" t="s">
        <v>34</v>
      </c>
      <c r="AX280" s="14" t="s">
        <v>85</v>
      </c>
      <c r="AY280" s="276" t="s">
        <v>133</v>
      </c>
    </row>
    <row r="281" s="2" customFormat="1" ht="24.15" customHeight="1">
      <c r="A281" s="38"/>
      <c r="B281" s="39"/>
      <c r="C281" s="211" t="s">
        <v>191</v>
      </c>
      <c r="D281" s="211" t="s">
        <v>134</v>
      </c>
      <c r="E281" s="212" t="s">
        <v>1068</v>
      </c>
      <c r="F281" s="213" t="s">
        <v>1069</v>
      </c>
      <c r="G281" s="214" t="s">
        <v>938</v>
      </c>
      <c r="H281" s="215">
        <v>1.8400000000000001</v>
      </c>
      <c r="I281" s="216"/>
      <c r="J281" s="217">
        <f>ROUND(I281*H281,2)</f>
        <v>0</v>
      </c>
      <c r="K281" s="218"/>
      <c r="L281" s="44"/>
      <c r="M281" s="219" t="s">
        <v>1</v>
      </c>
      <c r="N281" s="220" t="s">
        <v>42</v>
      </c>
      <c r="O281" s="91"/>
      <c r="P281" s="221">
        <f>O281*H281</f>
        <v>0</v>
      </c>
      <c r="Q281" s="221">
        <v>0</v>
      </c>
      <c r="R281" s="221">
        <f>Q281*H281</f>
        <v>0</v>
      </c>
      <c r="S281" s="221">
        <v>0</v>
      </c>
      <c r="T281" s="222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3" t="s">
        <v>138</v>
      </c>
      <c r="AT281" s="223" t="s">
        <v>134</v>
      </c>
      <c r="AU281" s="223" t="s">
        <v>87</v>
      </c>
      <c r="AY281" s="17" t="s">
        <v>133</v>
      </c>
      <c r="BE281" s="224">
        <f>IF(N281="základní",J281,0)</f>
        <v>0</v>
      </c>
      <c r="BF281" s="224">
        <f>IF(N281="snížená",J281,0)</f>
        <v>0</v>
      </c>
      <c r="BG281" s="224">
        <f>IF(N281="zákl. přenesená",J281,0)</f>
        <v>0</v>
      </c>
      <c r="BH281" s="224">
        <f>IF(N281="sníž. přenesená",J281,0)</f>
        <v>0</v>
      </c>
      <c r="BI281" s="224">
        <f>IF(N281="nulová",J281,0)</f>
        <v>0</v>
      </c>
      <c r="BJ281" s="17" t="s">
        <v>85</v>
      </c>
      <c r="BK281" s="224">
        <f>ROUND(I281*H281,2)</f>
        <v>0</v>
      </c>
      <c r="BL281" s="17" t="s">
        <v>138</v>
      </c>
      <c r="BM281" s="223" t="s">
        <v>252</v>
      </c>
    </row>
    <row r="282" s="13" customFormat="1">
      <c r="A282" s="13"/>
      <c r="B282" s="255"/>
      <c r="C282" s="256"/>
      <c r="D282" s="225" t="s">
        <v>939</v>
      </c>
      <c r="E282" s="257" t="s">
        <v>1</v>
      </c>
      <c r="F282" s="258" t="s">
        <v>1070</v>
      </c>
      <c r="G282" s="256"/>
      <c r="H282" s="259">
        <v>0.35999999999999999</v>
      </c>
      <c r="I282" s="260"/>
      <c r="J282" s="256"/>
      <c r="K282" s="256"/>
      <c r="L282" s="261"/>
      <c r="M282" s="262"/>
      <c r="N282" s="263"/>
      <c r="O282" s="263"/>
      <c r="P282" s="263"/>
      <c r="Q282" s="263"/>
      <c r="R282" s="263"/>
      <c r="S282" s="263"/>
      <c r="T282" s="26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65" t="s">
        <v>939</v>
      </c>
      <c r="AU282" s="265" t="s">
        <v>87</v>
      </c>
      <c r="AV282" s="13" t="s">
        <v>87</v>
      </c>
      <c r="AW282" s="13" t="s">
        <v>34</v>
      </c>
      <c r="AX282" s="13" t="s">
        <v>77</v>
      </c>
      <c r="AY282" s="265" t="s">
        <v>133</v>
      </c>
    </row>
    <row r="283" s="13" customFormat="1">
      <c r="A283" s="13"/>
      <c r="B283" s="255"/>
      <c r="C283" s="256"/>
      <c r="D283" s="225" t="s">
        <v>939</v>
      </c>
      <c r="E283" s="257" t="s">
        <v>1</v>
      </c>
      <c r="F283" s="258" t="s">
        <v>1071</v>
      </c>
      <c r="G283" s="256"/>
      <c r="H283" s="259">
        <v>0.81999999999999995</v>
      </c>
      <c r="I283" s="260"/>
      <c r="J283" s="256"/>
      <c r="K283" s="256"/>
      <c r="L283" s="261"/>
      <c r="M283" s="262"/>
      <c r="N283" s="263"/>
      <c r="O283" s="263"/>
      <c r="P283" s="263"/>
      <c r="Q283" s="263"/>
      <c r="R283" s="263"/>
      <c r="S283" s="263"/>
      <c r="T283" s="26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65" t="s">
        <v>939</v>
      </c>
      <c r="AU283" s="265" t="s">
        <v>87</v>
      </c>
      <c r="AV283" s="13" t="s">
        <v>87</v>
      </c>
      <c r="AW283" s="13" t="s">
        <v>34</v>
      </c>
      <c r="AX283" s="13" t="s">
        <v>77</v>
      </c>
      <c r="AY283" s="265" t="s">
        <v>133</v>
      </c>
    </row>
    <row r="284" s="13" customFormat="1">
      <c r="A284" s="13"/>
      <c r="B284" s="255"/>
      <c r="C284" s="256"/>
      <c r="D284" s="225" t="s">
        <v>939</v>
      </c>
      <c r="E284" s="257" t="s">
        <v>1</v>
      </c>
      <c r="F284" s="258" t="s">
        <v>1072</v>
      </c>
      <c r="G284" s="256"/>
      <c r="H284" s="259">
        <v>0.66000000000000003</v>
      </c>
      <c r="I284" s="260"/>
      <c r="J284" s="256"/>
      <c r="K284" s="256"/>
      <c r="L284" s="261"/>
      <c r="M284" s="262"/>
      <c r="N284" s="263"/>
      <c r="O284" s="263"/>
      <c r="P284" s="263"/>
      <c r="Q284" s="263"/>
      <c r="R284" s="263"/>
      <c r="S284" s="263"/>
      <c r="T284" s="26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65" t="s">
        <v>939</v>
      </c>
      <c r="AU284" s="265" t="s">
        <v>87</v>
      </c>
      <c r="AV284" s="13" t="s">
        <v>87</v>
      </c>
      <c r="AW284" s="13" t="s">
        <v>34</v>
      </c>
      <c r="AX284" s="13" t="s">
        <v>77</v>
      </c>
      <c r="AY284" s="265" t="s">
        <v>133</v>
      </c>
    </row>
    <row r="285" s="14" customFormat="1">
      <c r="A285" s="14"/>
      <c r="B285" s="266"/>
      <c r="C285" s="267"/>
      <c r="D285" s="225" t="s">
        <v>939</v>
      </c>
      <c r="E285" s="268" t="s">
        <v>1</v>
      </c>
      <c r="F285" s="269" t="s">
        <v>941</v>
      </c>
      <c r="G285" s="267"/>
      <c r="H285" s="270">
        <v>1.8399999999999999</v>
      </c>
      <c r="I285" s="271"/>
      <c r="J285" s="267"/>
      <c r="K285" s="267"/>
      <c r="L285" s="272"/>
      <c r="M285" s="273"/>
      <c r="N285" s="274"/>
      <c r="O285" s="274"/>
      <c r="P285" s="274"/>
      <c r="Q285" s="274"/>
      <c r="R285" s="274"/>
      <c r="S285" s="274"/>
      <c r="T285" s="27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76" t="s">
        <v>939</v>
      </c>
      <c r="AU285" s="276" t="s">
        <v>87</v>
      </c>
      <c r="AV285" s="14" t="s">
        <v>138</v>
      </c>
      <c r="AW285" s="14" t="s">
        <v>34</v>
      </c>
      <c r="AX285" s="14" t="s">
        <v>85</v>
      </c>
      <c r="AY285" s="276" t="s">
        <v>133</v>
      </c>
    </row>
    <row r="286" s="2" customFormat="1" ht="33" customHeight="1">
      <c r="A286" s="38"/>
      <c r="B286" s="39"/>
      <c r="C286" s="211" t="s">
        <v>253</v>
      </c>
      <c r="D286" s="211" t="s">
        <v>134</v>
      </c>
      <c r="E286" s="212" t="s">
        <v>1073</v>
      </c>
      <c r="F286" s="213" t="s">
        <v>1074</v>
      </c>
      <c r="G286" s="214" t="s">
        <v>938</v>
      </c>
      <c r="H286" s="215">
        <v>1.8400000000000001</v>
      </c>
      <c r="I286" s="216"/>
      <c r="J286" s="217">
        <f>ROUND(I286*H286,2)</f>
        <v>0</v>
      </c>
      <c r="K286" s="218"/>
      <c r="L286" s="44"/>
      <c r="M286" s="219" t="s">
        <v>1</v>
      </c>
      <c r="N286" s="220" t="s">
        <v>42</v>
      </c>
      <c r="O286" s="91"/>
      <c r="P286" s="221">
        <f>O286*H286</f>
        <v>0</v>
      </c>
      <c r="Q286" s="221">
        <v>0</v>
      </c>
      <c r="R286" s="221">
        <f>Q286*H286</f>
        <v>0</v>
      </c>
      <c r="S286" s="221">
        <v>0</v>
      </c>
      <c r="T286" s="222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3" t="s">
        <v>138</v>
      </c>
      <c r="AT286" s="223" t="s">
        <v>134</v>
      </c>
      <c r="AU286" s="223" t="s">
        <v>87</v>
      </c>
      <c r="AY286" s="17" t="s">
        <v>133</v>
      </c>
      <c r="BE286" s="224">
        <f>IF(N286="základní",J286,0)</f>
        <v>0</v>
      </c>
      <c r="BF286" s="224">
        <f>IF(N286="snížená",J286,0)</f>
        <v>0</v>
      </c>
      <c r="BG286" s="224">
        <f>IF(N286="zákl. přenesená",J286,0)</f>
        <v>0</v>
      </c>
      <c r="BH286" s="224">
        <f>IF(N286="sníž. přenesená",J286,0)</f>
        <v>0</v>
      </c>
      <c r="BI286" s="224">
        <f>IF(N286="nulová",J286,0)</f>
        <v>0</v>
      </c>
      <c r="BJ286" s="17" t="s">
        <v>85</v>
      </c>
      <c r="BK286" s="224">
        <f>ROUND(I286*H286,2)</f>
        <v>0</v>
      </c>
      <c r="BL286" s="17" t="s">
        <v>138</v>
      </c>
      <c r="BM286" s="223" t="s">
        <v>256</v>
      </c>
    </row>
    <row r="287" s="2" customFormat="1" ht="16.5" customHeight="1">
      <c r="A287" s="38"/>
      <c r="B287" s="39"/>
      <c r="C287" s="211" t="s">
        <v>195</v>
      </c>
      <c r="D287" s="211" t="s">
        <v>134</v>
      </c>
      <c r="E287" s="212" t="s">
        <v>1075</v>
      </c>
      <c r="F287" s="213" t="s">
        <v>1076</v>
      </c>
      <c r="G287" s="214" t="s">
        <v>986</v>
      </c>
      <c r="H287" s="215">
        <v>0.012999999999999999</v>
      </c>
      <c r="I287" s="216"/>
      <c r="J287" s="217">
        <f>ROUND(I287*H287,2)</f>
        <v>0</v>
      </c>
      <c r="K287" s="218"/>
      <c r="L287" s="44"/>
      <c r="M287" s="219" t="s">
        <v>1</v>
      </c>
      <c r="N287" s="220" t="s">
        <v>42</v>
      </c>
      <c r="O287" s="91"/>
      <c r="P287" s="221">
        <f>O287*H287</f>
        <v>0</v>
      </c>
      <c r="Q287" s="221">
        <v>0</v>
      </c>
      <c r="R287" s="221">
        <f>Q287*H287</f>
        <v>0</v>
      </c>
      <c r="S287" s="221">
        <v>0</v>
      </c>
      <c r="T287" s="222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3" t="s">
        <v>138</v>
      </c>
      <c r="AT287" s="223" t="s">
        <v>134</v>
      </c>
      <c r="AU287" s="223" t="s">
        <v>87</v>
      </c>
      <c r="AY287" s="17" t="s">
        <v>133</v>
      </c>
      <c r="BE287" s="224">
        <f>IF(N287="základní",J287,0)</f>
        <v>0</v>
      </c>
      <c r="BF287" s="224">
        <f>IF(N287="snížená",J287,0)</f>
        <v>0</v>
      </c>
      <c r="BG287" s="224">
        <f>IF(N287="zákl. přenesená",J287,0)</f>
        <v>0</v>
      </c>
      <c r="BH287" s="224">
        <f>IF(N287="sníž. přenesená",J287,0)</f>
        <v>0</v>
      </c>
      <c r="BI287" s="224">
        <f>IF(N287="nulová",J287,0)</f>
        <v>0</v>
      </c>
      <c r="BJ287" s="17" t="s">
        <v>85</v>
      </c>
      <c r="BK287" s="224">
        <f>ROUND(I287*H287,2)</f>
        <v>0</v>
      </c>
      <c r="BL287" s="17" t="s">
        <v>138</v>
      </c>
      <c r="BM287" s="223" t="s">
        <v>259</v>
      </c>
    </row>
    <row r="288" s="13" customFormat="1">
      <c r="A288" s="13"/>
      <c r="B288" s="255"/>
      <c r="C288" s="256"/>
      <c r="D288" s="225" t="s">
        <v>939</v>
      </c>
      <c r="E288" s="257" t="s">
        <v>1</v>
      </c>
      <c r="F288" s="258" t="s">
        <v>1077</v>
      </c>
      <c r="G288" s="256"/>
      <c r="H288" s="259">
        <v>0.002</v>
      </c>
      <c r="I288" s="260"/>
      <c r="J288" s="256"/>
      <c r="K288" s="256"/>
      <c r="L288" s="261"/>
      <c r="M288" s="262"/>
      <c r="N288" s="263"/>
      <c r="O288" s="263"/>
      <c r="P288" s="263"/>
      <c r="Q288" s="263"/>
      <c r="R288" s="263"/>
      <c r="S288" s="263"/>
      <c r="T288" s="26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65" t="s">
        <v>939</v>
      </c>
      <c r="AU288" s="265" t="s">
        <v>87</v>
      </c>
      <c r="AV288" s="13" t="s">
        <v>87</v>
      </c>
      <c r="AW288" s="13" t="s">
        <v>34</v>
      </c>
      <c r="AX288" s="13" t="s">
        <v>77</v>
      </c>
      <c r="AY288" s="265" t="s">
        <v>133</v>
      </c>
    </row>
    <row r="289" s="13" customFormat="1">
      <c r="A289" s="13"/>
      <c r="B289" s="255"/>
      <c r="C289" s="256"/>
      <c r="D289" s="225" t="s">
        <v>939</v>
      </c>
      <c r="E289" s="257" t="s">
        <v>1</v>
      </c>
      <c r="F289" s="258" t="s">
        <v>1078</v>
      </c>
      <c r="G289" s="256"/>
      <c r="H289" s="259">
        <v>0.0070000000000000001</v>
      </c>
      <c r="I289" s="260"/>
      <c r="J289" s="256"/>
      <c r="K289" s="256"/>
      <c r="L289" s="261"/>
      <c r="M289" s="262"/>
      <c r="N289" s="263"/>
      <c r="O289" s="263"/>
      <c r="P289" s="263"/>
      <c r="Q289" s="263"/>
      <c r="R289" s="263"/>
      <c r="S289" s="263"/>
      <c r="T289" s="264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65" t="s">
        <v>939</v>
      </c>
      <c r="AU289" s="265" t="s">
        <v>87</v>
      </c>
      <c r="AV289" s="13" t="s">
        <v>87</v>
      </c>
      <c r="AW289" s="13" t="s">
        <v>34</v>
      </c>
      <c r="AX289" s="13" t="s">
        <v>77</v>
      </c>
      <c r="AY289" s="265" t="s">
        <v>133</v>
      </c>
    </row>
    <row r="290" s="13" customFormat="1">
      <c r="A290" s="13"/>
      <c r="B290" s="255"/>
      <c r="C290" s="256"/>
      <c r="D290" s="225" t="s">
        <v>939</v>
      </c>
      <c r="E290" s="257" t="s">
        <v>1</v>
      </c>
      <c r="F290" s="258" t="s">
        <v>1079</v>
      </c>
      <c r="G290" s="256"/>
      <c r="H290" s="259">
        <v>0.002</v>
      </c>
      <c r="I290" s="260"/>
      <c r="J290" s="256"/>
      <c r="K290" s="256"/>
      <c r="L290" s="261"/>
      <c r="M290" s="262"/>
      <c r="N290" s="263"/>
      <c r="O290" s="263"/>
      <c r="P290" s="263"/>
      <c r="Q290" s="263"/>
      <c r="R290" s="263"/>
      <c r="S290" s="263"/>
      <c r="T290" s="26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65" t="s">
        <v>939</v>
      </c>
      <c r="AU290" s="265" t="s">
        <v>87</v>
      </c>
      <c r="AV290" s="13" t="s">
        <v>87</v>
      </c>
      <c r="AW290" s="13" t="s">
        <v>34</v>
      </c>
      <c r="AX290" s="13" t="s">
        <v>77</v>
      </c>
      <c r="AY290" s="265" t="s">
        <v>133</v>
      </c>
    </row>
    <row r="291" s="13" customFormat="1">
      <c r="A291" s="13"/>
      <c r="B291" s="255"/>
      <c r="C291" s="256"/>
      <c r="D291" s="225" t="s">
        <v>939</v>
      </c>
      <c r="E291" s="257" t="s">
        <v>1</v>
      </c>
      <c r="F291" s="258" t="s">
        <v>1080</v>
      </c>
      <c r="G291" s="256"/>
      <c r="H291" s="259">
        <v>0.002</v>
      </c>
      <c r="I291" s="260"/>
      <c r="J291" s="256"/>
      <c r="K291" s="256"/>
      <c r="L291" s="261"/>
      <c r="M291" s="262"/>
      <c r="N291" s="263"/>
      <c r="O291" s="263"/>
      <c r="P291" s="263"/>
      <c r="Q291" s="263"/>
      <c r="R291" s="263"/>
      <c r="S291" s="263"/>
      <c r="T291" s="26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65" t="s">
        <v>939</v>
      </c>
      <c r="AU291" s="265" t="s">
        <v>87</v>
      </c>
      <c r="AV291" s="13" t="s">
        <v>87</v>
      </c>
      <c r="AW291" s="13" t="s">
        <v>34</v>
      </c>
      <c r="AX291" s="13" t="s">
        <v>77</v>
      </c>
      <c r="AY291" s="265" t="s">
        <v>133</v>
      </c>
    </row>
    <row r="292" s="14" customFormat="1">
      <c r="A292" s="14"/>
      <c r="B292" s="266"/>
      <c r="C292" s="267"/>
      <c r="D292" s="225" t="s">
        <v>939</v>
      </c>
      <c r="E292" s="268" t="s">
        <v>1</v>
      </c>
      <c r="F292" s="269" t="s">
        <v>941</v>
      </c>
      <c r="G292" s="267"/>
      <c r="H292" s="270">
        <v>0.013000000000000001</v>
      </c>
      <c r="I292" s="271"/>
      <c r="J292" s="267"/>
      <c r="K292" s="267"/>
      <c r="L292" s="272"/>
      <c r="M292" s="273"/>
      <c r="N292" s="274"/>
      <c r="O292" s="274"/>
      <c r="P292" s="274"/>
      <c r="Q292" s="274"/>
      <c r="R292" s="274"/>
      <c r="S292" s="274"/>
      <c r="T292" s="27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76" t="s">
        <v>939</v>
      </c>
      <c r="AU292" s="276" t="s">
        <v>87</v>
      </c>
      <c r="AV292" s="14" t="s">
        <v>138</v>
      </c>
      <c r="AW292" s="14" t="s">
        <v>34</v>
      </c>
      <c r="AX292" s="14" t="s">
        <v>85</v>
      </c>
      <c r="AY292" s="276" t="s">
        <v>133</v>
      </c>
    </row>
    <row r="293" s="2" customFormat="1" ht="24.15" customHeight="1">
      <c r="A293" s="38"/>
      <c r="B293" s="39"/>
      <c r="C293" s="211" t="s">
        <v>260</v>
      </c>
      <c r="D293" s="211" t="s">
        <v>134</v>
      </c>
      <c r="E293" s="212" t="s">
        <v>1081</v>
      </c>
      <c r="F293" s="213" t="s">
        <v>1082</v>
      </c>
      <c r="G293" s="214" t="s">
        <v>938</v>
      </c>
      <c r="H293" s="215">
        <v>3.0590000000000002</v>
      </c>
      <c r="I293" s="216"/>
      <c r="J293" s="217">
        <f>ROUND(I293*H293,2)</f>
        <v>0</v>
      </c>
      <c r="K293" s="218"/>
      <c r="L293" s="44"/>
      <c r="M293" s="219" t="s">
        <v>1</v>
      </c>
      <c r="N293" s="220" t="s">
        <v>42</v>
      </c>
      <c r="O293" s="91"/>
      <c r="P293" s="221">
        <f>O293*H293</f>
        <v>0</v>
      </c>
      <c r="Q293" s="221">
        <v>0</v>
      </c>
      <c r="R293" s="221">
        <f>Q293*H293</f>
        <v>0</v>
      </c>
      <c r="S293" s="221">
        <v>0</v>
      </c>
      <c r="T293" s="222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3" t="s">
        <v>138</v>
      </c>
      <c r="AT293" s="223" t="s">
        <v>134</v>
      </c>
      <c r="AU293" s="223" t="s">
        <v>87</v>
      </c>
      <c r="AY293" s="17" t="s">
        <v>133</v>
      </c>
      <c r="BE293" s="224">
        <f>IF(N293="základní",J293,0)</f>
        <v>0</v>
      </c>
      <c r="BF293" s="224">
        <f>IF(N293="snížená",J293,0)</f>
        <v>0</v>
      </c>
      <c r="BG293" s="224">
        <f>IF(N293="zákl. přenesená",J293,0)</f>
        <v>0</v>
      </c>
      <c r="BH293" s="224">
        <f>IF(N293="sníž. přenesená",J293,0)</f>
        <v>0</v>
      </c>
      <c r="BI293" s="224">
        <f>IF(N293="nulová",J293,0)</f>
        <v>0</v>
      </c>
      <c r="BJ293" s="17" t="s">
        <v>85</v>
      </c>
      <c r="BK293" s="224">
        <f>ROUND(I293*H293,2)</f>
        <v>0</v>
      </c>
      <c r="BL293" s="17" t="s">
        <v>138</v>
      </c>
      <c r="BM293" s="223" t="s">
        <v>263</v>
      </c>
    </row>
    <row r="294" s="15" customFormat="1">
      <c r="A294" s="15"/>
      <c r="B294" s="277"/>
      <c r="C294" s="278"/>
      <c r="D294" s="225" t="s">
        <v>939</v>
      </c>
      <c r="E294" s="279" t="s">
        <v>1</v>
      </c>
      <c r="F294" s="280" t="s">
        <v>1083</v>
      </c>
      <c r="G294" s="278"/>
      <c r="H294" s="279" t="s">
        <v>1</v>
      </c>
      <c r="I294" s="281"/>
      <c r="J294" s="278"/>
      <c r="K294" s="278"/>
      <c r="L294" s="282"/>
      <c r="M294" s="283"/>
      <c r="N294" s="284"/>
      <c r="O294" s="284"/>
      <c r="P294" s="284"/>
      <c r="Q294" s="284"/>
      <c r="R294" s="284"/>
      <c r="S294" s="284"/>
      <c r="T294" s="28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86" t="s">
        <v>939</v>
      </c>
      <c r="AU294" s="286" t="s">
        <v>87</v>
      </c>
      <c r="AV294" s="15" t="s">
        <v>85</v>
      </c>
      <c r="AW294" s="15" t="s">
        <v>34</v>
      </c>
      <c r="AX294" s="15" t="s">
        <v>77</v>
      </c>
      <c r="AY294" s="286" t="s">
        <v>133</v>
      </c>
    </row>
    <row r="295" s="13" customFormat="1">
      <c r="A295" s="13"/>
      <c r="B295" s="255"/>
      <c r="C295" s="256"/>
      <c r="D295" s="225" t="s">
        <v>939</v>
      </c>
      <c r="E295" s="257" t="s">
        <v>1</v>
      </c>
      <c r="F295" s="258" t="s">
        <v>1084</v>
      </c>
      <c r="G295" s="256"/>
      <c r="H295" s="259">
        <v>0.71399999999999997</v>
      </c>
      <c r="I295" s="260"/>
      <c r="J295" s="256"/>
      <c r="K295" s="256"/>
      <c r="L295" s="261"/>
      <c r="M295" s="262"/>
      <c r="N295" s="263"/>
      <c r="O295" s="263"/>
      <c r="P295" s="263"/>
      <c r="Q295" s="263"/>
      <c r="R295" s="263"/>
      <c r="S295" s="263"/>
      <c r="T295" s="26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65" t="s">
        <v>939</v>
      </c>
      <c r="AU295" s="265" t="s">
        <v>87</v>
      </c>
      <c r="AV295" s="13" t="s">
        <v>87</v>
      </c>
      <c r="AW295" s="13" t="s">
        <v>34</v>
      </c>
      <c r="AX295" s="13" t="s">
        <v>77</v>
      </c>
      <c r="AY295" s="265" t="s">
        <v>133</v>
      </c>
    </row>
    <row r="296" s="15" customFormat="1">
      <c r="A296" s="15"/>
      <c r="B296" s="277"/>
      <c r="C296" s="278"/>
      <c r="D296" s="225" t="s">
        <v>939</v>
      </c>
      <c r="E296" s="279" t="s">
        <v>1</v>
      </c>
      <c r="F296" s="280" t="s">
        <v>1042</v>
      </c>
      <c r="G296" s="278"/>
      <c r="H296" s="279" t="s">
        <v>1</v>
      </c>
      <c r="I296" s="281"/>
      <c r="J296" s="278"/>
      <c r="K296" s="278"/>
      <c r="L296" s="282"/>
      <c r="M296" s="283"/>
      <c r="N296" s="284"/>
      <c r="O296" s="284"/>
      <c r="P296" s="284"/>
      <c r="Q296" s="284"/>
      <c r="R296" s="284"/>
      <c r="S296" s="284"/>
      <c r="T296" s="28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86" t="s">
        <v>939</v>
      </c>
      <c r="AU296" s="286" t="s">
        <v>87</v>
      </c>
      <c r="AV296" s="15" t="s">
        <v>85</v>
      </c>
      <c r="AW296" s="15" t="s">
        <v>34</v>
      </c>
      <c r="AX296" s="15" t="s">
        <v>77</v>
      </c>
      <c r="AY296" s="286" t="s">
        <v>133</v>
      </c>
    </row>
    <row r="297" s="13" customFormat="1">
      <c r="A297" s="13"/>
      <c r="B297" s="255"/>
      <c r="C297" s="256"/>
      <c r="D297" s="225" t="s">
        <v>939</v>
      </c>
      <c r="E297" s="257" t="s">
        <v>1</v>
      </c>
      <c r="F297" s="258" t="s">
        <v>1085</v>
      </c>
      <c r="G297" s="256"/>
      <c r="H297" s="259">
        <v>2.3450000000000002</v>
      </c>
      <c r="I297" s="260"/>
      <c r="J297" s="256"/>
      <c r="K297" s="256"/>
      <c r="L297" s="261"/>
      <c r="M297" s="262"/>
      <c r="N297" s="263"/>
      <c r="O297" s="263"/>
      <c r="P297" s="263"/>
      <c r="Q297" s="263"/>
      <c r="R297" s="263"/>
      <c r="S297" s="263"/>
      <c r="T297" s="26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65" t="s">
        <v>939</v>
      </c>
      <c r="AU297" s="265" t="s">
        <v>87</v>
      </c>
      <c r="AV297" s="13" t="s">
        <v>87</v>
      </c>
      <c r="AW297" s="13" t="s">
        <v>34</v>
      </c>
      <c r="AX297" s="13" t="s">
        <v>77</v>
      </c>
      <c r="AY297" s="265" t="s">
        <v>133</v>
      </c>
    </row>
    <row r="298" s="14" customFormat="1">
      <c r="A298" s="14"/>
      <c r="B298" s="266"/>
      <c r="C298" s="267"/>
      <c r="D298" s="225" t="s">
        <v>939</v>
      </c>
      <c r="E298" s="268" t="s">
        <v>1</v>
      </c>
      <c r="F298" s="269" t="s">
        <v>941</v>
      </c>
      <c r="G298" s="267"/>
      <c r="H298" s="270">
        <v>3.0590000000000002</v>
      </c>
      <c r="I298" s="271"/>
      <c r="J298" s="267"/>
      <c r="K298" s="267"/>
      <c r="L298" s="272"/>
      <c r="M298" s="273"/>
      <c r="N298" s="274"/>
      <c r="O298" s="274"/>
      <c r="P298" s="274"/>
      <c r="Q298" s="274"/>
      <c r="R298" s="274"/>
      <c r="S298" s="274"/>
      <c r="T298" s="27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76" t="s">
        <v>939</v>
      </c>
      <c r="AU298" s="276" t="s">
        <v>87</v>
      </c>
      <c r="AV298" s="14" t="s">
        <v>138</v>
      </c>
      <c r="AW298" s="14" t="s">
        <v>34</v>
      </c>
      <c r="AX298" s="14" t="s">
        <v>85</v>
      </c>
      <c r="AY298" s="276" t="s">
        <v>133</v>
      </c>
    </row>
    <row r="299" s="2" customFormat="1" ht="24.15" customHeight="1">
      <c r="A299" s="38"/>
      <c r="B299" s="39"/>
      <c r="C299" s="211" t="s">
        <v>198</v>
      </c>
      <c r="D299" s="211" t="s">
        <v>134</v>
      </c>
      <c r="E299" s="212" t="s">
        <v>1086</v>
      </c>
      <c r="F299" s="213" t="s">
        <v>1087</v>
      </c>
      <c r="G299" s="214" t="s">
        <v>938</v>
      </c>
      <c r="H299" s="215">
        <v>2.8479999999999999</v>
      </c>
      <c r="I299" s="216"/>
      <c r="J299" s="217">
        <f>ROUND(I299*H299,2)</f>
        <v>0</v>
      </c>
      <c r="K299" s="218"/>
      <c r="L299" s="44"/>
      <c r="M299" s="219" t="s">
        <v>1</v>
      </c>
      <c r="N299" s="220" t="s">
        <v>42</v>
      </c>
      <c r="O299" s="91"/>
      <c r="P299" s="221">
        <f>O299*H299</f>
        <v>0</v>
      </c>
      <c r="Q299" s="221">
        <v>0</v>
      </c>
      <c r="R299" s="221">
        <f>Q299*H299</f>
        <v>0</v>
      </c>
      <c r="S299" s="221">
        <v>0</v>
      </c>
      <c r="T299" s="222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3" t="s">
        <v>138</v>
      </c>
      <c r="AT299" s="223" t="s">
        <v>134</v>
      </c>
      <c r="AU299" s="223" t="s">
        <v>87</v>
      </c>
      <c r="AY299" s="17" t="s">
        <v>133</v>
      </c>
      <c r="BE299" s="224">
        <f>IF(N299="základní",J299,0)</f>
        <v>0</v>
      </c>
      <c r="BF299" s="224">
        <f>IF(N299="snížená",J299,0)</f>
        <v>0</v>
      </c>
      <c r="BG299" s="224">
        <f>IF(N299="zákl. přenesená",J299,0)</f>
        <v>0</v>
      </c>
      <c r="BH299" s="224">
        <f>IF(N299="sníž. přenesená",J299,0)</f>
        <v>0</v>
      </c>
      <c r="BI299" s="224">
        <f>IF(N299="nulová",J299,0)</f>
        <v>0</v>
      </c>
      <c r="BJ299" s="17" t="s">
        <v>85</v>
      </c>
      <c r="BK299" s="224">
        <f>ROUND(I299*H299,2)</f>
        <v>0</v>
      </c>
      <c r="BL299" s="17" t="s">
        <v>138</v>
      </c>
      <c r="BM299" s="223" t="s">
        <v>266</v>
      </c>
    </row>
    <row r="300" s="15" customFormat="1">
      <c r="A300" s="15"/>
      <c r="B300" s="277"/>
      <c r="C300" s="278"/>
      <c r="D300" s="225" t="s">
        <v>939</v>
      </c>
      <c r="E300" s="279" t="s">
        <v>1</v>
      </c>
      <c r="F300" s="280" t="s">
        <v>1083</v>
      </c>
      <c r="G300" s="278"/>
      <c r="H300" s="279" t="s">
        <v>1</v>
      </c>
      <c r="I300" s="281"/>
      <c r="J300" s="278"/>
      <c r="K300" s="278"/>
      <c r="L300" s="282"/>
      <c r="M300" s="283"/>
      <c r="N300" s="284"/>
      <c r="O300" s="284"/>
      <c r="P300" s="284"/>
      <c r="Q300" s="284"/>
      <c r="R300" s="284"/>
      <c r="S300" s="284"/>
      <c r="T300" s="28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86" t="s">
        <v>939</v>
      </c>
      <c r="AU300" s="286" t="s">
        <v>87</v>
      </c>
      <c r="AV300" s="15" t="s">
        <v>85</v>
      </c>
      <c r="AW300" s="15" t="s">
        <v>34</v>
      </c>
      <c r="AX300" s="15" t="s">
        <v>77</v>
      </c>
      <c r="AY300" s="286" t="s">
        <v>133</v>
      </c>
    </row>
    <row r="301" s="13" customFormat="1">
      <c r="A301" s="13"/>
      <c r="B301" s="255"/>
      <c r="C301" s="256"/>
      <c r="D301" s="225" t="s">
        <v>939</v>
      </c>
      <c r="E301" s="257" t="s">
        <v>1</v>
      </c>
      <c r="F301" s="258" t="s">
        <v>1088</v>
      </c>
      <c r="G301" s="256"/>
      <c r="H301" s="259">
        <v>1.8180000000000001</v>
      </c>
      <c r="I301" s="260"/>
      <c r="J301" s="256"/>
      <c r="K301" s="256"/>
      <c r="L301" s="261"/>
      <c r="M301" s="262"/>
      <c r="N301" s="263"/>
      <c r="O301" s="263"/>
      <c r="P301" s="263"/>
      <c r="Q301" s="263"/>
      <c r="R301" s="263"/>
      <c r="S301" s="263"/>
      <c r="T301" s="26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65" t="s">
        <v>939</v>
      </c>
      <c r="AU301" s="265" t="s">
        <v>87</v>
      </c>
      <c r="AV301" s="13" t="s">
        <v>87</v>
      </c>
      <c r="AW301" s="13" t="s">
        <v>34</v>
      </c>
      <c r="AX301" s="13" t="s">
        <v>77</v>
      </c>
      <c r="AY301" s="265" t="s">
        <v>133</v>
      </c>
    </row>
    <row r="302" s="15" customFormat="1">
      <c r="A302" s="15"/>
      <c r="B302" s="277"/>
      <c r="C302" s="278"/>
      <c r="D302" s="225" t="s">
        <v>939</v>
      </c>
      <c r="E302" s="279" t="s">
        <v>1</v>
      </c>
      <c r="F302" s="280" t="s">
        <v>1042</v>
      </c>
      <c r="G302" s="278"/>
      <c r="H302" s="279" t="s">
        <v>1</v>
      </c>
      <c r="I302" s="281"/>
      <c r="J302" s="278"/>
      <c r="K302" s="278"/>
      <c r="L302" s="282"/>
      <c r="M302" s="283"/>
      <c r="N302" s="284"/>
      <c r="O302" s="284"/>
      <c r="P302" s="284"/>
      <c r="Q302" s="284"/>
      <c r="R302" s="284"/>
      <c r="S302" s="284"/>
      <c r="T302" s="28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86" t="s">
        <v>939</v>
      </c>
      <c r="AU302" s="286" t="s">
        <v>87</v>
      </c>
      <c r="AV302" s="15" t="s">
        <v>85</v>
      </c>
      <c r="AW302" s="15" t="s">
        <v>34</v>
      </c>
      <c r="AX302" s="15" t="s">
        <v>77</v>
      </c>
      <c r="AY302" s="286" t="s">
        <v>133</v>
      </c>
    </row>
    <row r="303" s="13" customFormat="1">
      <c r="A303" s="13"/>
      <c r="B303" s="255"/>
      <c r="C303" s="256"/>
      <c r="D303" s="225" t="s">
        <v>939</v>
      </c>
      <c r="E303" s="257" t="s">
        <v>1</v>
      </c>
      <c r="F303" s="258" t="s">
        <v>1089</v>
      </c>
      <c r="G303" s="256"/>
      <c r="H303" s="259">
        <v>1.03</v>
      </c>
      <c r="I303" s="260"/>
      <c r="J303" s="256"/>
      <c r="K303" s="256"/>
      <c r="L303" s="261"/>
      <c r="M303" s="262"/>
      <c r="N303" s="263"/>
      <c r="O303" s="263"/>
      <c r="P303" s="263"/>
      <c r="Q303" s="263"/>
      <c r="R303" s="263"/>
      <c r="S303" s="263"/>
      <c r="T303" s="26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65" t="s">
        <v>939</v>
      </c>
      <c r="AU303" s="265" t="s">
        <v>87</v>
      </c>
      <c r="AV303" s="13" t="s">
        <v>87</v>
      </c>
      <c r="AW303" s="13" t="s">
        <v>34</v>
      </c>
      <c r="AX303" s="13" t="s">
        <v>77</v>
      </c>
      <c r="AY303" s="265" t="s">
        <v>133</v>
      </c>
    </row>
    <row r="304" s="14" customFormat="1">
      <c r="A304" s="14"/>
      <c r="B304" s="266"/>
      <c r="C304" s="267"/>
      <c r="D304" s="225" t="s">
        <v>939</v>
      </c>
      <c r="E304" s="268" t="s">
        <v>1</v>
      </c>
      <c r="F304" s="269" t="s">
        <v>941</v>
      </c>
      <c r="G304" s="267"/>
      <c r="H304" s="270">
        <v>2.8479999999999999</v>
      </c>
      <c r="I304" s="271"/>
      <c r="J304" s="267"/>
      <c r="K304" s="267"/>
      <c r="L304" s="272"/>
      <c r="M304" s="273"/>
      <c r="N304" s="274"/>
      <c r="O304" s="274"/>
      <c r="P304" s="274"/>
      <c r="Q304" s="274"/>
      <c r="R304" s="274"/>
      <c r="S304" s="274"/>
      <c r="T304" s="27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76" t="s">
        <v>939</v>
      </c>
      <c r="AU304" s="276" t="s">
        <v>87</v>
      </c>
      <c r="AV304" s="14" t="s">
        <v>138</v>
      </c>
      <c r="AW304" s="14" t="s">
        <v>34</v>
      </c>
      <c r="AX304" s="14" t="s">
        <v>85</v>
      </c>
      <c r="AY304" s="276" t="s">
        <v>133</v>
      </c>
    </row>
    <row r="305" s="2" customFormat="1" ht="24.15" customHeight="1">
      <c r="A305" s="38"/>
      <c r="B305" s="39"/>
      <c r="C305" s="211" t="s">
        <v>267</v>
      </c>
      <c r="D305" s="211" t="s">
        <v>134</v>
      </c>
      <c r="E305" s="212" t="s">
        <v>1090</v>
      </c>
      <c r="F305" s="213" t="s">
        <v>1091</v>
      </c>
      <c r="G305" s="214" t="s">
        <v>938</v>
      </c>
      <c r="H305" s="215">
        <v>65.981999999999999</v>
      </c>
      <c r="I305" s="216"/>
      <c r="J305" s="217">
        <f>ROUND(I305*H305,2)</f>
        <v>0</v>
      </c>
      <c r="K305" s="218"/>
      <c r="L305" s="44"/>
      <c r="M305" s="219" t="s">
        <v>1</v>
      </c>
      <c r="N305" s="220" t="s">
        <v>42</v>
      </c>
      <c r="O305" s="91"/>
      <c r="P305" s="221">
        <f>O305*H305</f>
        <v>0</v>
      </c>
      <c r="Q305" s="221">
        <v>0</v>
      </c>
      <c r="R305" s="221">
        <f>Q305*H305</f>
        <v>0</v>
      </c>
      <c r="S305" s="221">
        <v>0</v>
      </c>
      <c r="T305" s="222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3" t="s">
        <v>138</v>
      </c>
      <c r="AT305" s="223" t="s">
        <v>134</v>
      </c>
      <c r="AU305" s="223" t="s">
        <v>87</v>
      </c>
      <c r="AY305" s="17" t="s">
        <v>133</v>
      </c>
      <c r="BE305" s="224">
        <f>IF(N305="základní",J305,0)</f>
        <v>0</v>
      </c>
      <c r="BF305" s="224">
        <f>IF(N305="snížená",J305,0)</f>
        <v>0</v>
      </c>
      <c r="BG305" s="224">
        <f>IF(N305="zákl. přenesená",J305,0)</f>
        <v>0</v>
      </c>
      <c r="BH305" s="224">
        <f>IF(N305="sníž. přenesená",J305,0)</f>
        <v>0</v>
      </c>
      <c r="BI305" s="224">
        <f>IF(N305="nulová",J305,0)</f>
        <v>0</v>
      </c>
      <c r="BJ305" s="17" t="s">
        <v>85</v>
      </c>
      <c r="BK305" s="224">
        <f>ROUND(I305*H305,2)</f>
        <v>0</v>
      </c>
      <c r="BL305" s="17" t="s">
        <v>138</v>
      </c>
      <c r="BM305" s="223" t="s">
        <v>270</v>
      </c>
    </row>
    <row r="306" s="15" customFormat="1">
      <c r="A306" s="15"/>
      <c r="B306" s="277"/>
      <c r="C306" s="278"/>
      <c r="D306" s="225" t="s">
        <v>939</v>
      </c>
      <c r="E306" s="279" t="s">
        <v>1</v>
      </c>
      <c r="F306" s="280" t="s">
        <v>1083</v>
      </c>
      <c r="G306" s="278"/>
      <c r="H306" s="279" t="s">
        <v>1</v>
      </c>
      <c r="I306" s="281"/>
      <c r="J306" s="278"/>
      <c r="K306" s="278"/>
      <c r="L306" s="282"/>
      <c r="M306" s="283"/>
      <c r="N306" s="284"/>
      <c r="O306" s="284"/>
      <c r="P306" s="284"/>
      <c r="Q306" s="284"/>
      <c r="R306" s="284"/>
      <c r="S306" s="284"/>
      <c r="T306" s="28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86" t="s">
        <v>939</v>
      </c>
      <c r="AU306" s="286" t="s">
        <v>87</v>
      </c>
      <c r="AV306" s="15" t="s">
        <v>85</v>
      </c>
      <c r="AW306" s="15" t="s">
        <v>34</v>
      </c>
      <c r="AX306" s="15" t="s">
        <v>77</v>
      </c>
      <c r="AY306" s="286" t="s">
        <v>133</v>
      </c>
    </row>
    <row r="307" s="13" customFormat="1">
      <c r="A307" s="13"/>
      <c r="B307" s="255"/>
      <c r="C307" s="256"/>
      <c r="D307" s="225" t="s">
        <v>939</v>
      </c>
      <c r="E307" s="257" t="s">
        <v>1</v>
      </c>
      <c r="F307" s="258" t="s">
        <v>1092</v>
      </c>
      <c r="G307" s="256"/>
      <c r="H307" s="259">
        <v>11.279999999999999</v>
      </c>
      <c r="I307" s="260"/>
      <c r="J307" s="256"/>
      <c r="K307" s="256"/>
      <c r="L307" s="261"/>
      <c r="M307" s="262"/>
      <c r="N307" s="263"/>
      <c r="O307" s="263"/>
      <c r="P307" s="263"/>
      <c r="Q307" s="263"/>
      <c r="R307" s="263"/>
      <c r="S307" s="263"/>
      <c r="T307" s="26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65" t="s">
        <v>939</v>
      </c>
      <c r="AU307" s="265" t="s">
        <v>87</v>
      </c>
      <c r="AV307" s="13" t="s">
        <v>87</v>
      </c>
      <c r="AW307" s="13" t="s">
        <v>34</v>
      </c>
      <c r="AX307" s="13" t="s">
        <v>77</v>
      </c>
      <c r="AY307" s="265" t="s">
        <v>133</v>
      </c>
    </row>
    <row r="308" s="15" customFormat="1">
      <c r="A308" s="15"/>
      <c r="B308" s="277"/>
      <c r="C308" s="278"/>
      <c r="D308" s="225" t="s">
        <v>939</v>
      </c>
      <c r="E308" s="279" t="s">
        <v>1</v>
      </c>
      <c r="F308" s="280" t="s">
        <v>1042</v>
      </c>
      <c r="G308" s="278"/>
      <c r="H308" s="279" t="s">
        <v>1</v>
      </c>
      <c r="I308" s="281"/>
      <c r="J308" s="278"/>
      <c r="K308" s="278"/>
      <c r="L308" s="282"/>
      <c r="M308" s="283"/>
      <c r="N308" s="284"/>
      <c r="O308" s="284"/>
      <c r="P308" s="284"/>
      <c r="Q308" s="284"/>
      <c r="R308" s="284"/>
      <c r="S308" s="284"/>
      <c r="T308" s="28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86" t="s">
        <v>939</v>
      </c>
      <c r="AU308" s="286" t="s">
        <v>87</v>
      </c>
      <c r="AV308" s="15" t="s">
        <v>85</v>
      </c>
      <c r="AW308" s="15" t="s">
        <v>34</v>
      </c>
      <c r="AX308" s="15" t="s">
        <v>77</v>
      </c>
      <c r="AY308" s="286" t="s">
        <v>133</v>
      </c>
    </row>
    <row r="309" s="13" customFormat="1">
      <c r="A309" s="13"/>
      <c r="B309" s="255"/>
      <c r="C309" s="256"/>
      <c r="D309" s="225" t="s">
        <v>939</v>
      </c>
      <c r="E309" s="257" t="s">
        <v>1</v>
      </c>
      <c r="F309" s="258" t="s">
        <v>1093</v>
      </c>
      <c r="G309" s="256"/>
      <c r="H309" s="259">
        <v>61.973999999999997</v>
      </c>
      <c r="I309" s="260"/>
      <c r="J309" s="256"/>
      <c r="K309" s="256"/>
      <c r="L309" s="261"/>
      <c r="M309" s="262"/>
      <c r="N309" s="263"/>
      <c r="O309" s="263"/>
      <c r="P309" s="263"/>
      <c r="Q309" s="263"/>
      <c r="R309" s="263"/>
      <c r="S309" s="263"/>
      <c r="T309" s="26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65" t="s">
        <v>939</v>
      </c>
      <c r="AU309" s="265" t="s">
        <v>87</v>
      </c>
      <c r="AV309" s="13" t="s">
        <v>87</v>
      </c>
      <c r="AW309" s="13" t="s">
        <v>34</v>
      </c>
      <c r="AX309" s="13" t="s">
        <v>77</v>
      </c>
      <c r="AY309" s="265" t="s">
        <v>133</v>
      </c>
    </row>
    <row r="310" s="13" customFormat="1">
      <c r="A310" s="13"/>
      <c r="B310" s="255"/>
      <c r="C310" s="256"/>
      <c r="D310" s="225" t="s">
        <v>939</v>
      </c>
      <c r="E310" s="257" t="s">
        <v>1</v>
      </c>
      <c r="F310" s="258" t="s">
        <v>1094</v>
      </c>
      <c r="G310" s="256"/>
      <c r="H310" s="259">
        <v>-7.2720000000000002</v>
      </c>
      <c r="I310" s="260"/>
      <c r="J310" s="256"/>
      <c r="K310" s="256"/>
      <c r="L310" s="261"/>
      <c r="M310" s="262"/>
      <c r="N310" s="263"/>
      <c r="O310" s="263"/>
      <c r="P310" s="263"/>
      <c r="Q310" s="263"/>
      <c r="R310" s="263"/>
      <c r="S310" s="263"/>
      <c r="T310" s="26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65" t="s">
        <v>939</v>
      </c>
      <c r="AU310" s="265" t="s">
        <v>87</v>
      </c>
      <c r="AV310" s="13" t="s">
        <v>87</v>
      </c>
      <c r="AW310" s="13" t="s">
        <v>34</v>
      </c>
      <c r="AX310" s="13" t="s">
        <v>77</v>
      </c>
      <c r="AY310" s="265" t="s">
        <v>133</v>
      </c>
    </row>
    <row r="311" s="14" customFormat="1">
      <c r="A311" s="14"/>
      <c r="B311" s="266"/>
      <c r="C311" s="267"/>
      <c r="D311" s="225" t="s">
        <v>939</v>
      </c>
      <c r="E311" s="268" t="s">
        <v>1</v>
      </c>
      <c r="F311" s="269" t="s">
        <v>941</v>
      </c>
      <c r="G311" s="267"/>
      <c r="H311" s="270">
        <v>65.981999999999985</v>
      </c>
      <c r="I311" s="271"/>
      <c r="J311" s="267"/>
      <c r="K311" s="267"/>
      <c r="L311" s="272"/>
      <c r="M311" s="273"/>
      <c r="N311" s="274"/>
      <c r="O311" s="274"/>
      <c r="P311" s="274"/>
      <c r="Q311" s="274"/>
      <c r="R311" s="274"/>
      <c r="S311" s="274"/>
      <c r="T311" s="27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76" t="s">
        <v>939</v>
      </c>
      <c r="AU311" s="276" t="s">
        <v>87</v>
      </c>
      <c r="AV311" s="14" t="s">
        <v>138</v>
      </c>
      <c r="AW311" s="14" t="s">
        <v>34</v>
      </c>
      <c r="AX311" s="14" t="s">
        <v>85</v>
      </c>
      <c r="AY311" s="276" t="s">
        <v>133</v>
      </c>
    </row>
    <row r="312" s="2" customFormat="1" ht="24.15" customHeight="1">
      <c r="A312" s="38"/>
      <c r="B312" s="39"/>
      <c r="C312" s="211" t="s">
        <v>202</v>
      </c>
      <c r="D312" s="211" t="s">
        <v>134</v>
      </c>
      <c r="E312" s="212" t="s">
        <v>1095</v>
      </c>
      <c r="F312" s="213" t="s">
        <v>1096</v>
      </c>
      <c r="G312" s="214" t="s">
        <v>304</v>
      </c>
      <c r="H312" s="215">
        <v>51.5</v>
      </c>
      <c r="I312" s="216"/>
      <c r="J312" s="217">
        <f>ROUND(I312*H312,2)</f>
        <v>0</v>
      </c>
      <c r="K312" s="218"/>
      <c r="L312" s="44"/>
      <c r="M312" s="219" t="s">
        <v>1</v>
      </c>
      <c r="N312" s="220" t="s">
        <v>42</v>
      </c>
      <c r="O312" s="91"/>
      <c r="P312" s="221">
        <f>O312*H312</f>
        <v>0</v>
      </c>
      <c r="Q312" s="221">
        <v>0</v>
      </c>
      <c r="R312" s="221">
        <f>Q312*H312</f>
        <v>0</v>
      </c>
      <c r="S312" s="221">
        <v>0</v>
      </c>
      <c r="T312" s="222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3" t="s">
        <v>138</v>
      </c>
      <c r="AT312" s="223" t="s">
        <v>134</v>
      </c>
      <c r="AU312" s="223" t="s">
        <v>87</v>
      </c>
      <c r="AY312" s="17" t="s">
        <v>133</v>
      </c>
      <c r="BE312" s="224">
        <f>IF(N312="základní",J312,0)</f>
        <v>0</v>
      </c>
      <c r="BF312" s="224">
        <f>IF(N312="snížená",J312,0)</f>
        <v>0</v>
      </c>
      <c r="BG312" s="224">
        <f>IF(N312="zákl. přenesená",J312,0)</f>
        <v>0</v>
      </c>
      <c r="BH312" s="224">
        <f>IF(N312="sníž. přenesená",J312,0)</f>
        <v>0</v>
      </c>
      <c r="BI312" s="224">
        <f>IF(N312="nulová",J312,0)</f>
        <v>0</v>
      </c>
      <c r="BJ312" s="17" t="s">
        <v>85</v>
      </c>
      <c r="BK312" s="224">
        <f>ROUND(I312*H312,2)</f>
        <v>0</v>
      </c>
      <c r="BL312" s="17" t="s">
        <v>138</v>
      </c>
      <c r="BM312" s="223" t="s">
        <v>273</v>
      </c>
    </row>
    <row r="313" s="13" customFormat="1">
      <c r="A313" s="13"/>
      <c r="B313" s="255"/>
      <c r="C313" s="256"/>
      <c r="D313" s="225" t="s">
        <v>939</v>
      </c>
      <c r="E313" s="257" t="s">
        <v>1</v>
      </c>
      <c r="F313" s="258" t="s">
        <v>1097</v>
      </c>
      <c r="G313" s="256"/>
      <c r="H313" s="259">
        <v>24.25</v>
      </c>
      <c r="I313" s="260"/>
      <c r="J313" s="256"/>
      <c r="K313" s="256"/>
      <c r="L313" s="261"/>
      <c r="M313" s="262"/>
      <c r="N313" s="263"/>
      <c r="O313" s="263"/>
      <c r="P313" s="263"/>
      <c r="Q313" s="263"/>
      <c r="R313" s="263"/>
      <c r="S313" s="263"/>
      <c r="T313" s="26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65" t="s">
        <v>939</v>
      </c>
      <c r="AU313" s="265" t="s">
        <v>87</v>
      </c>
      <c r="AV313" s="13" t="s">
        <v>87</v>
      </c>
      <c r="AW313" s="13" t="s">
        <v>34</v>
      </c>
      <c r="AX313" s="13" t="s">
        <v>77</v>
      </c>
      <c r="AY313" s="265" t="s">
        <v>133</v>
      </c>
    </row>
    <row r="314" s="13" customFormat="1">
      <c r="A314" s="13"/>
      <c r="B314" s="255"/>
      <c r="C314" s="256"/>
      <c r="D314" s="225" t="s">
        <v>939</v>
      </c>
      <c r="E314" s="257" t="s">
        <v>1</v>
      </c>
      <c r="F314" s="258" t="s">
        <v>1098</v>
      </c>
      <c r="G314" s="256"/>
      <c r="H314" s="259">
        <v>27.25</v>
      </c>
      <c r="I314" s="260"/>
      <c r="J314" s="256"/>
      <c r="K314" s="256"/>
      <c r="L314" s="261"/>
      <c r="M314" s="262"/>
      <c r="N314" s="263"/>
      <c r="O314" s="263"/>
      <c r="P314" s="263"/>
      <c r="Q314" s="263"/>
      <c r="R314" s="263"/>
      <c r="S314" s="263"/>
      <c r="T314" s="26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65" t="s">
        <v>939</v>
      </c>
      <c r="AU314" s="265" t="s">
        <v>87</v>
      </c>
      <c r="AV314" s="13" t="s">
        <v>87</v>
      </c>
      <c r="AW314" s="13" t="s">
        <v>34</v>
      </c>
      <c r="AX314" s="13" t="s">
        <v>77</v>
      </c>
      <c r="AY314" s="265" t="s">
        <v>133</v>
      </c>
    </row>
    <row r="315" s="14" customFormat="1">
      <c r="A315" s="14"/>
      <c r="B315" s="266"/>
      <c r="C315" s="267"/>
      <c r="D315" s="225" t="s">
        <v>939</v>
      </c>
      <c r="E315" s="268" t="s">
        <v>1</v>
      </c>
      <c r="F315" s="269" t="s">
        <v>941</v>
      </c>
      <c r="G315" s="267"/>
      <c r="H315" s="270">
        <v>51.5</v>
      </c>
      <c r="I315" s="271"/>
      <c r="J315" s="267"/>
      <c r="K315" s="267"/>
      <c r="L315" s="272"/>
      <c r="M315" s="273"/>
      <c r="N315" s="274"/>
      <c r="O315" s="274"/>
      <c r="P315" s="274"/>
      <c r="Q315" s="274"/>
      <c r="R315" s="274"/>
      <c r="S315" s="274"/>
      <c r="T315" s="27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76" t="s">
        <v>939</v>
      </c>
      <c r="AU315" s="276" t="s">
        <v>87</v>
      </c>
      <c r="AV315" s="14" t="s">
        <v>138</v>
      </c>
      <c r="AW315" s="14" t="s">
        <v>34</v>
      </c>
      <c r="AX315" s="14" t="s">
        <v>85</v>
      </c>
      <c r="AY315" s="276" t="s">
        <v>133</v>
      </c>
    </row>
    <row r="316" s="11" customFormat="1" ht="22.8" customHeight="1">
      <c r="A316" s="11"/>
      <c r="B316" s="197"/>
      <c r="C316" s="198"/>
      <c r="D316" s="199" t="s">
        <v>76</v>
      </c>
      <c r="E316" s="253" t="s">
        <v>138</v>
      </c>
      <c r="F316" s="253" t="s">
        <v>1099</v>
      </c>
      <c r="G316" s="198"/>
      <c r="H316" s="198"/>
      <c r="I316" s="201"/>
      <c r="J316" s="254">
        <f>BK316</f>
        <v>0</v>
      </c>
      <c r="K316" s="198"/>
      <c r="L316" s="203"/>
      <c r="M316" s="204"/>
      <c r="N316" s="205"/>
      <c r="O316" s="205"/>
      <c r="P316" s="206">
        <f>SUM(P317:P332)</f>
        <v>0</v>
      </c>
      <c r="Q316" s="205"/>
      <c r="R316" s="206">
        <f>SUM(R317:R332)</f>
        <v>0</v>
      </c>
      <c r="S316" s="205"/>
      <c r="T316" s="207">
        <f>SUM(T317:T332)</f>
        <v>0</v>
      </c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R316" s="208" t="s">
        <v>85</v>
      </c>
      <c r="AT316" s="209" t="s">
        <v>76</v>
      </c>
      <c r="AU316" s="209" t="s">
        <v>85</v>
      </c>
      <c r="AY316" s="208" t="s">
        <v>133</v>
      </c>
      <c r="BK316" s="210">
        <f>SUM(BK317:BK332)</f>
        <v>0</v>
      </c>
    </row>
    <row r="317" s="2" customFormat="1" ht="16.5" customHeight="1">
      <c r="A317" s="38"/>
      <c r="B317" s="39"/>
      <c r="C317" s="211" t="s">
        <v>274</v>
      </c>
      <c r="D317" s="211" t="s">
        <v>134</v>
      </c>
      <c r="E317" s="212" t="s">
        <v>1100</v>
      </c>
      <c r="F317" s="213" t="s">
        <v>1101</v>
      </c>
      <c r="G317" s="214" t="s">
        <v>944</v>
      </c>
      <c r="H317" s="215">
        <v>0.023</v>
      </c>
      <c r="I317" s="216"/>
      <c r="J317" s="217">
        <f>ROUND(I317*H317,2)</f>
        <v>0</v>
      </c>
      <c r="K317" s="218"/>
      <c r="L317" s="44"/>
      <c r="M317" s="219" t="s">
        <v>1</v>
      </c>
      <c r="N317" s="220" t="s">
        <v>42</v>
      </c>
      <c r="O317" s="91"/>
      <c r="P317" s="221">
        <f>O317*H317</f>
        <v>0</v>
      </c>
      <c r="Q317" s="221">
        <v>0</v>
      </c>
      <c r="R317" s="221">
        <f>Q317*H317</f>
        <v>0</v>
      </c>
      <c r="S317" s="221">
        <v>0</v>
      </c>
      <c r="T317" s="222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3" t="s">
        <v>138</v>
      </c>
      <c r="AT317" s="223" t="s">
        <v>134</v>
      </c>
      <c r="AU317" s="223" t="s">
        <v>87</v>
      </c>
      <c r="AY317" s="17" t="s">
        <v>133</v>
      </c>
      <c r="BE317" s="224">
        <f>IF(N317="základní",J317,0)</f>
        <v>0</v>
      </c>
      <c r="BF317" s="224">
        <f>IF(N317="snížená",J317,0)</f>
        <v>0</v>
      </c>
      <c r="BG317" s="224">
        <f>IF(N317="zákl. přenesená",J317,0)</f>
        <v>0</v>
      </c>
      <c r="BH317" s="224">
        <f>IF(N317="sníž. přenesená",J317,0)</f>
        <v>0</v>
      </c>
      <c r="BI317" s="224">
        <f>IF(N317="nulová",J317,0)</f>
        <v>0</v>
      </c>
      <c r="BJ317" s="17" t="s">
        <v>85</v>
      </c>
      <c r="BK317" s="224">
        <f>ROUND(I317*H317,2)</f>
        <v>0</v>
      </c>
      <c r="BL317" s="17" t="s">
        <v>138</v>
      </c>
      <c r="BM317" s="223" t="s">
        <v>277</v>
      </c>
    </row>
    <row r="318" s="15" customFormat="1">
      <c r="A318" s="15"/>
      <c r="B318" s="277"/>
      <c r="C318" s="278"/>
      <c r="D318" s="225" t="s">
        <v>939</v>
      </c>
      <c r="E318" s="279" t="s">
        <v>1</v>
      </c>
      <c r="F318" s="280" t="s">
        <v>1102</v>
      </c>
      <c r="G318" s="278"/>
      <c r="H318" s="279" t="s">
        <v>1</v>
      </c>
      <c r="I318" s="281"/>
      <c r="J318" s="278"/>
      <c r="K318" s="278"/>
      <c r="L318" s="282"/>
      <c r="M318" s="283"/>
      <c r="N318" s="284"/>
      <c r="O318" s="284"/>
      <c r="P318" s="284"/>
      <c r="Q318" s="284"/>
      <c r="R318" s="284"/>
      <c r="S318" s="284"/>
      <c r="T318" s="28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86" t="s">
        <v>939</v>
      </c>
      <c r="AU318" s="286" t="s">
        <v>87</v>
      </c>
      <c r="AV318" s="15" t="s">
        <v>85</v>
      </c>
      <c r="AW318" s="15" t="s">
        <v>34</v>
      </c>
      <c r="AX318" s="15" t="s">
        <v>77</v>
      </c>
      <c r="AY318" s="286" t="s">
        <v>133</v>
      </c>
    </row>
    <row r="319" s="13" customFormat="1">
      <c r="A319" s="13"/>
      <c r="B319" s="255"/>
      <c r="C319" s="256"/>
      <c r="D319" s="225" t="s">
        <v>939</v>
      </c>
      <c r="E319" s="257" t="s">
        <v>1</v>
      </c>
      <c r="F319" s="258" t="s">
        <v>1103</v>
      </c>
      <c r="G319" s="256"/>
      <c r="H319" s="259">
        <v>0.014999999999999999</v>
      </c>
      <c r="I319" s="260"/>
      <c r="J319" s="256"/>
      <c r="K319" s="256"/>
      <c r="L319" s="261"/>
      <c r="M319" s="262"/>
      <c r="N319" s="263"/>
      <c r="O319" s="263"/>
      <c r="P319" s="263"/>
      <c r="Q319" s="263"/>
      <c r="R319" s="263"/>
      <c r="S319" s="263"/>
      <c r="T319" s="264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65" t="s">
        <v>939</v>
      </c>
      <c r="AU319" s="265" t="s">
        <v>87</v>
      </c>
      <c r="AV319" s="13" t="s">
        <v>87</v>
      </c>
      <c r="AW319" s="13" t="s">
        <v>34</v>
      </c>
      <c r="AX319" s="13" t="s">
        <v>77</v>
      </c>
      <c r="AY319" s="265" t="s">
        <v>133</v>
      </c>
    </row>
    <row r="320" s="13" customFormat="1">
      <c r="A320" s="13"/>
      <c r="B320" s="255"/>
      <c r="C320" s="256"/>
      <c r="D320" s="225" t="s">
        <v>939</v>
      </c>
      <c r="E320" s="257" t="s">
        <v>1</v>
      </c>
      <c r="F320" s="258" t="s">
        <v>1104</v>
      </c>
      <c r="G320" s="256"/>
      <c r="H320" s="259">
        <v>0.0080000000000000002</v>
      </c>
      <c r="I320" s="260"/>
      <c r="J320" s="256"/>
      <c r="K320" s="256"/>
      <c r="L320" s="261"/>
      <c r="M320" s="262"/>
      <c r="N320" s="263"/>
      <c r="O320" s="263"/>
      <c r="P320" s="263"/>
      <c r="Q320" s="263"/>
      <c r="R320" s="263"/>
      <c r="S320" s="263"/>
      <c r="T320" s="26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65" t="s">
        <v>939</v>
      </c>
      <c r="AU320" s="265" t="s">
        <v>87</v>
      </c>
      <c r="AV320" s="13" t="s">
        <v>87</v>
      </c>
      <c r="AW320" s="13" t="s">
        <v>34</v>
      </c>
      <c r="AX320" s="13" t="s">
        <v>77</v>
      </c>
      <c r="AY320" s="265" t="s">
        <v>133</v>
      </c>
    </row>
    <row r="321" s="14" customFormat="1">
      <c r="A321" s="14"/>
      <c r="B321" s="266"/>
      <c r="C321" s="267"/>
      <c r="D321" s="225" t="s">
        <v>939</v>
      </c>
      <c r="E321" s="268" t="s">
        <v>1</v>
      </c>
      <c r="F321" s="269" t="s">
        <v>941</v>
      </c>
      <c r="G321" s="267"/>
      <c r="H321" s="270">
        <v>0.023</v>
      </c>
      <c r="I321" s="271"/>
      <c r="J321" s="267"/>
      <c r="K321" s="267"/>
      <c r="L321" s="272"/>
      <c r="M321" s="273"/>
      <c r="N321" s="274"/>
      <c r="O321" s="274"/>
      <c r="P321" s="274"/>
      <c r="Q321" s="274"/>
      <c r="R321" s="274"/>
      <c r="S321" s="274"/>
      <c r="T321" s="27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76" t="s">
        <v>939</v>
      </c>
      <c r="AU321" s="276" t="s">
        <v>87</v>
      </c>
      <c r="AV321" s="14" t="s">
        <v>138</v>
      </c>
      <c r="AW321" s="14" t="s">
        <v>34</v>
      </c>
      <c r="AX321" s="14" t="s">
        <v>85</v>
      </c>
      <c r="AY321" s="276" t="s">
        <v>133</v>
      </c>
    </row>
    <row r="322" s="2" customFormat="1" ht="16.5" customHeight="1">
      <c r="A322" s="38"/>
      <c r="B322" s="39"/>
      <c r="C322" s="211" t="s">
        <v>205</v>
      </c>
      <c r="D322" s="211" t="s">
        <v>134</v>
      </c>
      <c r="E322" s="212" t="s">
        <v>1105</v>
      </c>
      <c r="F322" s="213" t="s">
        <v>1106</v>
      </c>
      <c r="G322" s="214" t="s">
        <v>938</v>
      </c>
      <c r="H322" s="215">
        <v>0.34300000000000003</v>
      </c>
      <c r="I322" s="216"/>
      <c r="J322" s="217">
        <f>ROUND(I322*H322,2)</f>
        <v>0</v>
      </c>
      <c r="K322" s="218"/>
      <c r="L322" s="44"/>
      <c r="M322" s="219" t="s">
        <v>1</v>
      </c>
      <c r="N322" s="220" t="s">
        <v>42</v>
      </c>
      <c r="O322" s="91"/>
      <c r="P322" s="221">
        <f>O322*H322</f>
        <v>0</v>
      </c>
      <c r="Q322" s="221">
        <v>0</v>
      </c>
      <c r="R322" s="221">
        <f>Q322*H322</f>
        <v>0</v>
      </c>
      <c r="S322" s="221">
        <v>0</v>
      </c>
      <c r="T322" s="222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3" t="s">
        <v>138</v>
      </c>
      <c r="AT322" s="223" t="s">
        <v>134</v>
      </c>
      <c r="AU322" s="223" t="s">
        <v>87</v>
      </c>
      <c r="AY322" s="17" t="s">
        <v>133</v>
      </c>
      <c r="BE322" s="224">
        <f>IF(N322="základní",J322,0)</f>
        <v>0</v>
      </c>
      <c r="BF322" s="224">
        <f>IF(N322="snížená",J322,0)</f>
        <v>0</v>
      </c>
      <c r="BG322" s="224">
        <f>IF(N322="zákl. přenesená",J322,0)</f>
        <v>0</v>
      </c>
      <c r="BH322" s="224">
        <f>IF(N322="sníž. přenesená",J322,0)</f>
        <v>0</v>
      </c>
      <c r="BI322" s="224">
        <f>IF(N322="nulová",J322,0)</f>
        <v>0</v>
      </c>
      <c r="BJ322" s="17" t="s">
        <v>85</v>
      </c>
      <c r="BK322" s="224">
        <f>ROUND(I322*H322,2)</f>
        <v>0</v>
      </c>
      <c r="BL322" s="17" t="s">
        <v>138</v>
      </c>
      <c r="BM322" s="223" t="s">
        <v>281</v>
      </c>
    </row>
    <row r="323" s="15" customFormat="1">
      <c r="A323" s="15"/>
      <c r="B323" s="277"/>
      <c r="C323" s="278"/>
      <c r="D323" s="225" t="s">
        <v>939</v>
      </c>
      <c r="E323" s="279" t="s">
        <v>1</v>
      </c>
      <c r="F323" s="280" t="s">
        <v>1102</v>
      </c>
      <c r="G323" s="278"/>
      <c r="H323" s="279" t="s">
        <v>1</v>
      </c>
      <c r="I323" s="281"/>
      <c r="J323" s="278"/>
      <c r="K323" s="278"/>
      <c r="L323" s="282"/>
      <c r="M323" s="283"/>
      <c r="N323" s="284"/>
      <c r="O323" s="284"/>
      <c r="P323" s="284"/>
      <c r="Q323" s="284"/>
      <c r="R323" s="284"/>
      <c r="S323" s="284"/>
      <c r="T323" s="28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86" t="s">
        <v>939</v>
      </c>
      <c r="AU323" s="286" t="s">
        <v>87</v>
      </c>
      <c r="AV323" s="15" t="s">
        <v>85</v>
      </c>
      <c r="AW323" s="15" t="s">
        <v>34</v>
      </c>
      <c r="AX323" s="15" t="s">
        <v>77</v>
      </c>
      <c r="AY323" s="286" t="s">
        <v>133</v>
      </c>
    </row>
    <row r="324" s="13" customFormat="1">
      <c r="A324" s="13"/>
      <c r="B324" s="255"/>
      <c r="C324" s="256"/>
      <c r="D324" s="225" t="s">
        <v>939</v>
      </c>
      <c r="E324" s="257" t="s">
        <v>1</v>
      </c>
      <c r="F324" s="258" t="s">
        <v>1107</v>
      </c>
      <c r="G324" s="256"/>
      <c r="H324" s="259">
        <v>0.22</v>
      </c>
      <c r="I324" s="260"/>
      <c r="J324" s="256"/>
      <c r="K324" s="256"/>
      <c r="L324" s="261"/>
      <c r="M324" s="262"/>
      <c r="N324" s="263"/>
      <c r="O324" s="263"/>
      <c r="P324" s="263"/>
      <c r="Q324" s="263"/>
      <c r="R324" s="263"/>
      <c r="S324" s="263"/>
      <c r="T324" s="26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65" t="s">
        <v>939</v>
      </c>
      <c r="AU324" s="265" t="s">
        <v>87</v>
      </c>
      <c r="AV324" s="13" t="s">
        <v>87</v>
      </c>
      <c r="AW324" s="13" t="s">
        <v>34</v>
      </c>
      <c r="AX324" s="13" t="s">
        <v>77</v>
      </c>
      <c r="AY324" s="265" t="s">
        <v>133</v>
      </c>
    </row>
    <row r="325" s="13" customFormat="1">
      <c r="A325" s="13"/>
      <c r="B325" s="255"/>
      <c r="C325" s="256"/>
      <c r="D325" s="225" t="s">
        <v>939</v>
      </c>
      <c r="E325" s="257" t="s">
        <v>1</v>
      </c>
      <c r="F325" s="258" t="s">
        <v>1108</v>
      </c>
      <c r="G325" s="256"/>
      <c r="H325" s="259">
        <v>0.123</v>
      </c>
      <c r="I325" s="260"/>
      <c r="J325" s="256"/>
      <c r="K325" s="256"/>
      <c r="L325" s="261"/>
      <c r="M325" s="262"/>
      <c r="N325" s="263"/>
      <c r="O325" s="263"/>
      <c r="P325" s="263"/>
      <c r="Q325" s="263"/>
      <c r="R325" s="263"/>
      <c r="S325" s="263"/>
      <c r="T325" s="26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65" t="s">
        <v>939</v>
      </c>
      <c r="AU325" s="265" t="s">
        <v>87</v>
      </c>
      <c r="AV325" s="13" t="s">
        <v>87</v>
      </c>
      <c r="AW325" s="13" t="s">
        <v>34</v>
      </c>
      <c r="AX325" s="13" t="s">
        <v>77</v>
      </c>
      <c r="AY325" s="265" t="s">
        <v>133</v>
      </c>
    </row>
    <row r="326" s="14" customFormat="1">
      <c r="A326" s="14"/>
      <c r="B326" s="266"/>
      <c r="C326" s="267"/>
      <c r="D326" s="225" t="s">
        <v>939</v>
      </c>
      <c r="E326" s="268" t="s">
        <v>1</v>
      </c>
      <c r="F326" s="269" t="s">
        <v>941</v>
      </c>
      <c r="G326" s="267"/>
      <c r="H326" s="270">
        <v>0.34299999999999997</v>
      </c>
      <c r="I326" s="271"/>
      <c r="J326" s="267"/>
      <c r="K326" s="267"/>
      <c r="L326" s="272"/>
      <c r="M326" s="273"/>
      <c r="N326" s="274"/>
      <c r="O326" s="274"/>
      <c r="P326" s="274"/>
      <c r="Q326" s="274"/>
      <c r="R326" s="274"/>
      <c r="S326" s="274"/>
      <c r="T326" s="27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76" t="s">
        <v>939</v>
      </c>
      <c r="AU326" s="276" t="s">
        <v>87</v>
      </c>
      <c r="AV326" s="14" t="s">
        <v>138</v>
      </c>
      <c r="AW326" s="14" t="s">
        <v>34</v>
      </c>
      <c r="AX326" s="14" t="s">
        <v>85</v>
      </c>
      <c r="AY326" s="276" t="s">
        <v>133</v>
      </c>
    </row>
    <row r="327" s="2" customFormat="1" ht="16.5" customHeight="1">
      <c r="A327" s="38"/>
      <c r="B327" s="39"/>
      <c r="C327" s="211" t="s">
        <v>282</v>
      </c>
      <c r="D327" s="211" t="s">
        <v>134</v>
      </c>
      <c r="E327" s="212" t="s">
        <v>1109</v>
      </c>
      <c r="F327" s="213" t="s">
        <v>1110</v>
      </c>
      <c r="G327" s="214" t="s">
        <v>938</v>
      </c>
      <c r="H327" s="215">
        <v>0.34300000000000003</v>
      </c>
      <c r="I327" s="216"/>
      <c r="J327" s="217">
        <f>ROUND(I327*H327,2)</f>
        <v>0</v>
      </c>
      <c r="K327" s="218"/>
      <c r="L327" s="44"/>
      <c r="M327" s="219" t="s">
        <v>1</v>
      </c>
      <c r="N327" s="220" t="s">
        <v>42</v>
      </c>
      <c r="O327" s="91"/>
      <c r="P327" s="221">
        <f>O327*H327</f>
        <v>0</v>
      </c>
      <c r="Q327" s="221">
        <v>0</v>
      </c>
      <c r="R327" s="221">
        <f>Q327*H327</f>
        <v>0</v>
      </c>
      <c r="S327" s="221">
        <v>0</v>
      </c>
      <c r="T327" s="222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3" t="s">
        <v>138</v>
      </c>
      <c r="AT327" s="223" t="s">
        <v>134</v>
      </c>
      <c r="AU327" s="223" t="s">
        <v>87</v>
      </c>
      <c r="AY327" s="17" t="s">
        <v>133</v>
      </c>
      <c r="BE327" s="224">
        <f>IF(N327="základní",J327,0)</f>
        <v>0</v>
      </c>
      <c r="BF327" s="224">
        <f>IF(N327="snížená",J327,0)</f>
        <v>0</v>
      </c>
      <c r="BG327" s="224">
        <f>IF(N327="zákl. přenesená",J327,0)</f>
        <v>0</v>
      </c>
      <c r="BH327" s="224">
        <f>IF(N327="sníž. přenesená",J327,0)</f>
        <v>0</v>
      </c>
      <c r="BI327" s="224">
        <f>IF(N327="nulová",J327,0)</f>
        <v>0</v>
      </c>
      <c r="BJ327" s="17" t="s">
        <v>85</v>
      </c>
      <c r="BK327" s="224">
        <f>ROUND(I327*H327,2)</f>
        <v>0</v>
      </c>
      <c r="BL327" s="17" t="s">
        <v>138</v>
      </c>
      <c r="BM327" s="223" t="s">
        <v>285</v>
      </c>
    </row>
    <row r="328" s="2" customFormat="1" ht="21.75" customHeight="1">
      <c r="A328" s="38"/>
      <c r="B328" s="39"/>
      <c r="C328" s="211" t="s">
        <v>208</v>
      </c>
      <c r="D328" s="211" t="s">
        <v>134</v>
      </c>
      <c r="E328" s="212" t="s">
        <v>1111</v>
      </c>
      <c r="F328" s="213" t="s">
        <v>1112</v>
      </c>
      <c r="G328" s="214" t="s">
        <v>986</v>
      </c>
      <c r="H328" s="215">
        <v>0.002</v>
      </c>
      <c r="I328" s="216"/>
      <c r="J328" s="217">
        <f>ROUND(I328*H328,2)</f>
        <v>0</v>
      </c>
      <c r="K328" s="218"/>
      <c r="L328" s="44"/>
      <c r="M328" s="219" t="s">
        <v>1</v>
      </c>
      <c r="N328" s="220" t="s">
        <v>42</v>
      </c>
      <c r="O328" s="91"/>
      <c r="P328" s="221">
        <f>O328*H328</f>
        <v>0</v>
      </c>
      <c r="Q328" s="221">
        <v>0</v>
      </c>
      <c r="R328" s="221">
        <f>Q328*H328</f>
        <v>0</v>
      </c>
      <c r="S328" s="221">
        <v>0</v>
      </c>
      <c r="T328" s="222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3" t="s">
        <v>138</v>
      </c>
      <c r="AT328" s="223" t="s">
        <v>134</v>
      </c>
      <c r="AU328" s="223" t="s">
        <v>87</v>
      </c>
      <c r="AY328" s="17" t="s">
        <v>133</v>
      </c>
      <c r="BE328" s="224">
        <f>IF(N328="základní",J328,0)</f>
        <v>0</v>
      </c>
      <c r="BF328" s="224">
        <f>IF(N328="snížená",J328,0)</f>
        <v>0</v>
      </c>
      <c r="BG328" s="224">
        <f>IF(N328="zákl. přenesená",J328,0)</f>
        <v>0</v>
      </c>
      <c r="BH328" s="224">
        <f>IF(N328="sníž. přenesená",J328,0)</f>
        <v>0</v>
      </c>
      <c r="BI328" s="224">
        <f>IF(N328="nulová",J328,0)</f>
        <v>0</v>
      </c>
      <c r="BJ328" s="17" t="s">
        <v>85</v>
      </c>
      <c r="BK328" s="224">
        <f>ROUND(I328*H328,2)</f>
        <v>0</v>
      </c>
      <c r="BL328" s="17" t="s">
        <v>138</v>
      </c>
      <c r="BM328" s="223" t="s">
        <v>288</v>
      </c>
    </row>
    <row r="329" s="15" customFormat="1">
      <c r="A329" s="15"/>
      <c r="B329" s="277"/>
      <c r="C329" s="278"/>
      <c r="D329" s="225" t="s">
        <v>939</v>
      </c>
      <c r="E329" s="279" t="s">
        <v>1</v>
      </c>
      <c r="F329" s="280" t="s">
        <v>1102</v>
      </c>
      <c r="G329" s="278"/>
      <c r="H329" s="279" t="s">
        <v>1</v>
      </c>
      <c r="I329" s="281"/>
      <c r="J329" s="278"/>
      <c r="K329" s="278"/>
      <c r="L329" s="282"/>
      <c r="M329" s="283"/>
      <c r="N329" s="284"/>
      <c r="O329" s="284"/>
      <c r="P329" s="284"/>
      <c r="Q329" s="284"/>
      <c r="R329" s="284"/>
      <c r="S329" s="284"/>
      <c r="T329" s="28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86" t="s">
        <v>939</v>
      </c>
      <c r="AU329" s="286" t="s">
        <v>87</v>
      </c>
      <c r="AV329" s="15" t="s">
        <v>85</v>
      </c>
      <c r="AW329" s="15" t="s">
        <v>34</v>
      </c>
      <c r="AX329" s="15" t="s">
        <v>77</v>
      </c>
      <c r="AY329" s="286" t="s">
        <v>133</v>
      </c>
    </row>
    <row r="330" s="13" customFormat="1">
      <c r="A330" s="13"/>
      <c r="B330" s="255"/>
      <c r="C330" s="256"/>
      <c r="D330" s="225" t="s">
        <v>939</v>
      </c>
      <c r="E330" s="257" t="s">
        <v>1</v>
      </c>
      <c r="F330" s="258" t="s">
        <v>1113</v>
      </c>
      <c r="G330" s="256"/>
      <c r="H330" s="259">
        <v>0.001</v>
      </c>
      <c r="I330" s="260"/>
      <c r="J330" s="256"/>
      <c r="K330" s="256"/>
      <c r="L330" s="261"/>
      <c r="M330" s="262"/>
      <c r="N330" s="263"/>
      <c r="O330" s="263"/>
      <c r="P330" s="263"/>
      <c r="Q330" s="263"/>
      <c r="R330" s="263"/>
      <c r="S330" s="263"/>
      <c r="T330" s="26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65" t="s">
        <v>939</v>
      </c>
      <c r="AU330" s="265" t="s">
        <v>87</v>
      </c>
      <c r="AV330" s="13" t="s">
        <v>87</v>
      </c>
      <c r="AW330" s="13" t="s">
        <v>34</v>
      </c>
      <c r="AX330" s="13" t="s">
        <v>77</v>
      </c>
      <c r="AY330" s="265" t="s">
        <v>133</v>
      </c>
    </row>
    <row r="331" s="13" customFormat="1">
      <c r="A331" s="13"/>
      <c r="B331" s="255"/>
      <c r="C331" s="256"/>
      <c r="D331" s="225" t="s">
        <v>939</v>
      </c>
      <c r="E331" s="257" t="s">
        <v>1</v>
      </c>
      <c r="F331" s="258" t="s">
        <v>1114</v>
      </c>
      <c r="G331" s="256"/>
      <c r="H331" s="259">
        <v>0.001</v>
      </c>
      <c r="I331" s="260"/>
      <c r="J331" s="256"/>
      <c r="K331" s="256"/>
      <c r="L331" s="261"/>
      <c r="M331" s="262"/>
      <c r="N331" s="263"/>
      <c r="O331" s="263"/>
      <c r="P331" s="263"/>
      <c r="Q331" s="263"/>
      <c r="R331" s="263"/>
      <c r="S331" s="263"/>
      <c r="T331" s="26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65" t="s">
        <v>939</v>
      </c>
      <c r="AU331" s="265" t="s">
        <v>87</v>
      </c>
      <c r="AV331" s="13" t="s">
        <v>87</v>
      </c>
      <c r="AW331" s="13" t="s">
        <v>34</v>
      </c>
      <c r="AX331" s="13" t="s">
        <v>77</v>
      </c>
      <c r="AY331" s="265" t="s">
        <v>133</v>
      </c>
    </row>
    <row r="332" s="14" customFormat="1">
      <c r="A332" s="14"/>
      <c r="B332" s="266"/>
      <c r="C332" s="267"/>
      <c r="D332" s="225" t="s">
        <v>939</v>
      </c>
      <c r="E332" s="268" t="s">
        <v>1</v>
      </c>
      <c r="F332" s="269" t="s">
        <v>941</v>
      </c>
      <c r="G332" s="267"/>
      <c r="H332" s="270">
        <v>0.002</v>
      </c>
      <c r="I332" s="271"/>
      <c r="J332" s="267"/>
      <c r="K332" s="267"/>
      <c r="L332" s="272"/>
      <c r="M332" s="273"/>
      <c r="N332" s="274"/>
      <c r="O332" s="274"/>
      <c r="P332" s="274"/>
      <c r="Q332" s="274"/>
      <c r="R332" s="274"/>
      <c r="S332" s="274"/>
      <c r="T332" s="275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76" t="s">
        <v>939</v>
      </c>
      <c r="AU332" s="276" t="s">
        <v>87</v>
      </c>
      <c r="AV332" s="14" t="s">
        <v>138</v>
      </c>
      <c r="AW332" s="14" t="s">
        <v>34</v>
      </c>
      <c r="AX332" s="14" t="s">
        <v>85</v>
      </c>
      <c r="AY332" s="276" t="s">
        <v>133</v>
      </c>
    </row>
    <row r="333" s="11" customFormat="1" ht="22.8" customHeight="1">
      <c r="A333" s="11"/>
      <c r="B333" s="197"/>
      <c r="C333" s="198"/>
      <c r="D333" s="199" t="s">
        <v>76</v>
      </c>
      <c r="E333" s="253" t="s">
        <v>144</v>
      </c>
      <c r="F333" s="253" t="s">
        <v>1115</v>
      </c>
      <c r="G333" s="198"/>
      <c r="H333" s="198"/>
      <c r="I333" s="201"/>
      <c r="J333" s="254">
        <f>BK333</f>
        <v>0</v>
      </c>
      <c r="K333" s="198"/>
      <c r="L333" s="203"/>
      <c r="M333" s="204"/>
      <c r="N333" s="205"/>
      <c r="O333" s="205"/>
      <c r="P333" s="206">
        <f>SUM(P334:P586)</f>
        <v>0</v>
      </c>
      <c r="Q333" s="205"/>
      <c r="R333" s="206">
        <f>SUM(R334:R586)</f>
        <v>4.1330792900000004</v>
      </c>
      <c r="S333" s="205"/>
      <c r="T333" s="207">
        <f>SUM(T334:T586)</f>
        <v>0</v>
      </c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R333" s="208" t="s">
        <v>85</v>
      </c>
      <c r="AT333" s="209" t="s">
        <v>76</v>
      </c>
      <c r="AU333" s="209" t="s">
        <v>85</v>
      </c>
      <c r="AY333" s="208" t="s">
        <v>133</v>
      </c>
      <c r="BK333" s="210">
        <f>SUM(BK334:BK586)</f>
        <v>0</v>
      </c>
    </row>
    <row r="334" s="2" customFormat="1" ht="24.15" customHeight="1">
      <c r="A334" s="38"/>
      <c r="B334" s="39"/>
      <c r="C334" s="211" t="s">
        <v>289</v>
      </c>
      <c r="D334" s="211" t="s">
        <v>134</v>
      </c>
      <c r="E334" s="212" t="s">
        <v>1116</v>
      </c>
      <c r="F334" s="213" t="s">
        <v>1117</v>
      </c>
      <c r="G334" s="214" t="s">
        <v>938</v>
      </c>
      <c r="H334" s="215">
        <v>61.460000000000001</v>
      </c>
      <c r="I334" s="216"/>
      <c r="J334" s="217">
        <f>ROUND(I334*H334,2)</f>
        <v>0</v>
      </c>
      <c r="K334" s="218"/>
      <c r="L334" s="44"/>
      <c r="M334" s="219" t="s">
        <v>1</v>
      </c>
      <c r="N334" s="220" t="s">
        <v>42</v>
      </c>
      <c r="O334" s="91"/>
      <c r="P334" s="221">
        <f>O334*H334</f>
        <v>0</v>
      </c>
      <c r="Q334" s="221">
        <v>0</v>
      </c>
      <c r="R334" s="221">
        <f>Q334*H334</f>
        <v>0</v>
      </c>
      <c r="S334" s="221">
        <v>0</v>
      </c>
      <c r="T334" s="222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23" t="s">
        <v>138</v>
      </c>
      <c r="AT334" s="223" t="s">
        <v>134</v>
      </c>
      <c r="AU334" s="223" t="s">
        <v>87</v>
      </c>
      <c r="AY334" s="17" t="s">
        <v>133</v>
      </c>
      <c r="BE334" s="224">
        <f>IF(N334="základní",J334,0)</f>
        <v>0</v>
      </c>
      <c r="BF334" s="224">
        <f>IF(N334="snížená",J334,0)</f>
        <v>0</v>
      </c>
      <c r="BG334" s="224">
        <f>IF(N334="zákl. přenesená",J334,0)</f>
        <v>0</v>
      </c>
      <c r="BH334" s="224">
        <f>IF(N334="sníž. přenesená",J334,0)</f>
        <v>0</v>
      </c>
      <c r="BI334" s="224">
        <f>IF(N334="nulová",J334,0)</f>
        <v>0</v>
      </c>
      <c r="BJ334" s="17" t="s">
        <v>85</v>
      </c>
      <c r="BK334" s="224">
        <f>ROUND(I334*H334,2)</f>
        <v>0</v>
      </c>
      <c r="BL334" s="17" t="s">
        <v>138</v>
      </c>
      <c r="BM334" s="223" t="s">
        <v>292</v>
      </c>
    </row>
    <row r="335" s="15" customFormat="1">
      <c r="A335" s="15"/>
      <c r="B335" s="277"/>
      <c r="C335" s="278"/>
      <c r="D335" s="225" t="s">
        <v>939</v>
      </c>
      <c r="E335" s="279" t="s">
        <v>1</v>
      </c>
      <c r="F335" s="280" t="s">
        <v>1083</v>
      </c>
      <c r="G335" s="278"/>
      <c r="H335" s="279" t="s">
        <v>1</v>
      </c>
      <c r="I335" s="281"/>
      <c r="J335" s="278"/>
      <c r="K335" s="278"/>
      <c r="L335" s="282"/>
      <c r="M335" s="283"/>
      <c r="N335" s="284"/>
      <c r="O335" s="284"/>
      <c r="P335" s="284"/>
      <c r="Q335" s="284"/>
      <c r="R335" s="284"/>
      <c r="S335" s="284"/>
      <c r="T335" s="28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86" t="s">
        <v>939</v>
      </c>
      <c r="AU335" s="286" t="s">
        <v>87</v>
      </c>
      <c r="AV335" s="15" t="s">
        <v>85</v>
      </c>
      <c r="AW335" s="15" t="s">
        <v>34</v>
      </c>
      <c r="AX335" s="15" t="s">
        <v>77</v>
      </c>
      <c r="AY335" s="286" t="s">
        <v>133</v>
      </c>
    </row>
    <row r="336" s="13" customFormat="1">
      <c r="A336" s="13"/>
      <c r="B336" s="255"/>
      <c r="C336" s="256"/>
      <c r="D336" s="225" t="s">
        <v>939</v>
      </c>
      <c r="E336" s="257" t="s">
        <v>1</v>
      </c>
      <c r="F336" s="258" t="s">
        <v>1118</v>
      </c>
      <c r="G336" s="256"/>
      <c r="H336" s="259">
        <v>7.5199999999999996</v>
      </c>
      <c r="I336" s="260"/>
      <c r="J336" s="256"/>
      <c r="K336" s="256"/>
      <c r="L336" s="261"/>
      <c r="M336" s="262"/>
      <c r="N336" s="263"/>
      <c r="O336" s="263"/>
      <c r="P336" s="263"/>
      <c r="Q336" s="263"/>
      <c r="R336" s="263"/>
      <c r="S336" s="263"/>
      <c r="T336" s="26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65" t="s">
        <v>939</v>
      </c>
      <c r="AU336" s="265" t="s">
        <v>87</v>
      </c>
      <c r="AV336" s="13" t="s">
        <v>87</v>
      </c>
      <c r="AW336" s="13" t="s">
        <v>34</v>
      </c>
      <c r="AX336" s="13" t="s">
        <v>77</v>
      </c>
      <c r="AY336" s="265" t="s">
        <v>133</v>
      </c>
    </row>
    <row r="337" s="15" customFormat="1">
      <c r="A337" s="15"/>
      <c r="B337" s="277"/>
      <c r="C337" s="278"/>
      <c r="D337" s="225" t="s">
        <v>939</v>
      </c>
      <c r="E337" s="279" t="s">
        <v>1</v>
      </c>
      <c r="F337" s="280" t="s">
        <v>1042</v>
      </c>
      <c r="G337" s="278"/>
      <c r="H337" s="279" t="s">
        <v>1</v>
      </c>
      <c r="I337" s="281"/>
      <c r="J337" s="278"/>
      <c r="K337" s="278"/>
      <c r="L337" s="282"/>
      <c r="M337" s="283"/>
      <c r="N337" s="284"/>
      <c r="O337" s="284"/>
      <c r="P337" s="284"/>
      <c r="Q337" s="284"/>
      <c r="R337" s="284"/>
      <c r="S337" s="284"/>
      <c r="T337" s="28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T337" s="286" t="s">
        <v>939</v>
      </c>
      <c r="AU337" s="286" t="s">
        <v>87</v>
      </c>
      <c r="AV337" s="15" t="s">
        <v>85</v>
      </c>
      <c r="AW337" s="15" t="s">
        <v>34</v>
      </c>
      <c r="AX337" s="15" t="s">
        <v>77</v>
      </c>
      <c r="AY337" s="286" t="s">
        <v>133</v>
      </c>
    </row>
    <row r="338" s="13" customFormat="1">
      <c r="A338" s="13"/>
      <c r="B338" s="255"/>
      <c r="C338" s="256"/>
      <c r="D338" s="225" t="s">
        <v>939</v>
      </c>
      <c r="E338" s="257" t="s">
        <v>1</v>
      </c>
      <c r="F338" s="258" t="s">
        <v>1119</v>
      </c>
      <c r="G338" s="256"/>
      <c r="H338" s="259">
        <v>53.939999999999998</v>
      </c>
      <c r="I338" s="260"/>
      <c r="J338" s="256"/>
      <c r="K338" s="256"/>
      <c r="L338" s="261"/>
      <c r="M338" s="262"/>
      <c r="N338" s="263"/>
      <c r="O338" s="263"/>
      <c r="P338" s="263"/>
      <c r="Q338" s="263"/>
      <c r="R338" s="263"/>
      <c r="S338" s="263"/>
      <c r="T338" s="26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65" t="s">
        <v>939</v>
      </c>
      <c r="AU338" s="265" t="s">
        <v>87</v>
      </c>
      <c r="AV338" s="13" t="s">
        <v>87</v>
      </c>
      <c r="AW338" s="13" t="s">
        <v>34</v>
      </c>
      <c r="AX338" s="13" t="s">
        <v>77</v>
      </c>
      <c r="AY338" s="265" t="s">
        <v>133</v>
      </c>
    </row>
    <row r="339" s="14" customFormat="1">
      <c r="A339" s="14"/>
      <c r="B339" s="266"/>
      <c r="C339" s="267"/>
      <c r="D339" s="225" t="s">
        <v>939</v>
      </c>
      <c r="E339" s="268" t="s">
        <v>1</v>
      </c>
      <c r="F339" s="269" t="s">
        <v>941</v>
      </c>
      <c r="G339" s="267"/>
      <c r="H339" s="270">
        <v>61.459999999999994</v>
      </c>
      <c r="I339" s="271"/>
      <c r="J339" s="267"/>
      <c r="K339" s="267"/>
      <c r="L339" s="272"/>
      <c r="M339" s="273"/>
      <c r="N339" s="274"/>
      <c r="O339" s="274"/>
      <c r="P339" s="274"/>
      <c r="Q339" s="274"/>
      <c r="R339" s="274"/>
      <c r="S339" s="274"/>
      <c r="T339" s="27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76" t="s">
        <v>939</v>
      </c>
      <c r="AU339" s="276" t="s">
        <v>87</v>
      </c>
      <c r="AV339" s="14" t="s">
        <v>138</v>
      </c>
      <c r="AW339" s="14" t="s">
        <v>34</v>
      </c>
      <c r="AX339" s="14" t="s">
        <v>85</v>
      </c>
      <c r="AY339" s="276" t="s">
        <v>133</v>
      </c>
    </row>
    <row r="340" s="2" customFormat="1" ht="24.15" customHeight="1">
      <c r="A340" s="38"/>
      <c r="B340" s="39"/>
      <c r="C340" s="211" t="s">
        <v>211</v>
      </c>
      <c r="D340" s="211" t="s">
        <v>134</v>
      </c>
      <c r="E340" s="212" t="s">
        <v>1120</v>
      </c>
      <c r="F340" s="213" t="s">
        <v>1121</v>
      </c>
      <c r="G340" s="214" t="s">
        <v>1050</v>
      </c>
      <c r="H340" s="215">
        <v>2</v>
      </c>
      <c r="I340" s="216"/>
      <c r="J340" s="217">
        <f>ROUND(I340*H340,2)</f>
        <v>0</v>
      </c>
      <c r="K340" s="218"/>
      <c r="L340" s="44"/>
      <c r="M340" s="219" t="s">
        <v>1</v>
      </c>
      <c r="N340" s="220" t="s">
        <v>42</v>
      </c>
      <c r="O340" s="91"/>
      <c r="P340" s="221">
        <f>O340*H340</f>
        <v>0</v>
      </c>
      <c r="Q340" s="221">
        <v>0</v>
      </c>
      <c r="R340" s="221">
        <f>Q340*H340</f>
        <v>0</v>
      </c>
      <c r="S340" s="221">
        <v>0</v>
      </c>
      <c r="T340" s="222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23" t="s">
        <v>138</v>
      </c>
      <c r="AT340" s="223" t="s">
        <v>134</v>
      </c>
      <c r="AU340" s="223" t="s">
        <v>87</v>
      </c>
      <c r="AY340" s="17" t="s">
        <v>133</v>
      </c>
      <c r="BE340" s="224">
        <f>IF(N340="základní",J340,0)</f>
        <v>0</v>
      </c>
      <c r="BF340" s="224">
        <f>IF(N340="snížená",J340,0)</f>
        <v>0</v>
      </c>
      <c r="BG340" s="224">
        <f>IF(N340="zákl. přenesená",J340,0)</f>
        <v>0</v>
      </c>
      <c r="BH340" s="224">
        <f>IF(N340="sníž. přenesená",J340,0)</f>
        <v>0</v>
      </c>
      <c r="BI340" s="224">
        <f>IF(N340="nulová",J340,0)</f>
        <v>0</v>
      </c>
      <c r="BJ340" s="17" t="s">
        <v>85</v>
      </c>
      <c r="BK340" s="224">
        <f>ROUND(I340*H340,2)</f>
        <v>0</v>
      </c>
      <c r="BL340" s="17" t="s">
        <v>138</v>
      </c>
      <c r="BM340" s="223" t="s">
        <v>295</v>
      </c>
    </row>
    <row r="341" s="13" customFormat="1">
      <c r="A341" s="13"/>
      <c r="B341" s="255"/>
      <c r="C341" s="256"/>
      <c r="D341" s="225" t="s">
        <v>939</v>
      </c>
      <c r="E341" s="257" t="s">
        <v>1</v>
      </c>
      <c r="F341" s="258" t="s">
        <v>1122</v>
      </c>
      <c r="G341" s="256"/>
      <c r="H341" s="259">
        <v>2</v>
      </c>
      <c r="I341" s="260"/>
      <c r="J341" s="256"/>
      <c r="K341" s="256"/>
      <c r="L341" s="261"/>
      <c r="M341" s="262"/>
      <c r="N341" s="263"/>
      <c r="O341" s="263"/>
      <c r="P341" s="263"/>
      <c r="Q341" s="263"/>
      <c r="R341" s="263"/>
      <c r="S341" s="263"/>
      <c r="T341" s="26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65" t="s">
        <v>939</v>
      </c>
      <c r="AU341" s="265" t="s">
        <v>87</v>
      </c>
      <c r="AV341" s="13" t="s">
        <v>87</v>
      </c>
      <c r="AW341" s="13" t="s">
        <v>34</v>
      </c>
      <c r="AX341" s="13" t="s">
        <v>77</v>
      </c>
      <c r="AY341" s="265" t="s">
        <v>133</v>
      </c>
    </row>
    <row r="342" s="14" customFormat="1">
      <c r="A342" s="14"/>
      <c r="B342" s="266"/>
      <c r="C342" s="267"/>
      <c r="D342" s="225" t="s">
        <v>939</v>
      </c>
      <c r="E342" s="268" t="s">
        <v>1</v>
      </c>
      <c r="F342" s="269" t="s">
        <v>941</v>
      </c>
      <c r="G342" s="267"/>
      <c r="H342" s="270">
        <v>2</v>
      </c>
      <c r="I342" s="271"/>
      <c r="J342" s="267"/>
      <c r="K342" s="267"/>
      <c r="L342" s="272"/>
      <c r="M342" s="273"/>
      <c r="N342" s="274"/>
      <c r="O342" s="274"/>
      <c r="P342" s="274"/>
      <c r="Q342" s="274"/>
      <c r="R342" s="274"/>
      <c r="S342" s="274"/>
      <c r="T342" s="275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76" t="s">
        <v>939</v>
      </c>
      <c r="AU342" s="276" t="s">
        <v>87</v>
      </c>
      <c r="AV342" s="14" t="s">
        <v>138</v>
      </c>
      <c r="AW342" s="14" t="s">
        <v>34</v>
      </c>
      <c r="AX342" s="14" t="s">
        <v>85</v>
      </c>
      <c r="AY342" s="276" t="s">
        <v>133</v>
      </c>
    </row>
    <row r="343" s="2" customFormat="1" ht="37.8" customHeight="1">
      <c r="A343" s="38"/>
      <c r="B343" s="39"/>
      <c r="C343" s="211" t="s">
        <v>296</v>
      </c>
      <c r="D343" s="211" t="s">
        <v>134</v>
      </c>
      <c r="E343" s="212" t="s">
        <v>1123</v>
      </c>
      <c r="F343" s="213" t="s">
        <v>1124</v>
      </c>
      <c r="G343" s="214" t="s">
        <v>938</v>
      </c>
      <c r="H343" s="215">
        <v>104.19</v>
      </c>
      <c r="I343" s="216"/>
      <c r="J343" s="217">
        <f>ROUND(I343*H343,2)</f>
        <v>0</v>
      </c>
      <c r="K343" s="218"/>
      <c r="L343" s="44"/>
      <c r="M343" s="219" t="s">
        <v>1</v>
      </c>
      <c r="N343" s="220" t="s">
        <v>42</v>
      </c>
      <c r="O343" s="91"/>
      <c r="P343" s="221">
        <f>O343*H343</f>
        <v>0</v>
      </c>
      <c r="Q343" s="221">
        <v>0</v>
      </c>
      <c r="R343" s="221">
        <f>Q343*H343</f>
        <v>0</v>
      </c>
      <c r="S343" s="221">
        <v>0</v>
      </c>
      <c r="T343" s="222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23" t="s">
        <v>138</v>
      </c>
      <c r="AT343" s="223" t="s">
        <v>134</v>
      </c>
      <c r="AU343" s="223" t="s">
        <v>87</v>
      </c>
      <c r="AY343" s="17" t="s">
        <v>133</v>
      </c>
      <c r="BE343" s="224">
        <f>IF(N343="základní",J343,0)</f>
        <v>0</v>
      </c>
      <c r="BF343" s="224">
        <f>IF(N343="snížená",J343,0)</f>
        <v>0</v>
      </c>
      <c r="BG343" s="224">
        <f>IF(N343="zákl. přenesená",J343,0)</f>
        <v>0</v>
      </c>
      <c r="BH343" s="224">
        <f>IF(N343="sníž. přenesená",J343,0)</f>
        <v>0</v>
      </c>
      <c r="BI343" s="224">
        <f>IF(N343="nulová",J343,0)</f>
        <v>0</v>
      </c>
      <c r="BJ343" s="17" t="s">
        <v>85</v>
      </c>
      <c r="BK343" s="224">
        <f>ROUND(I343*H343,2)</f>
        <v>0</v>
      </c>
      <c r="BL343" s="17" t="s">
        <v>138</v>
      </c>
      <c r="BM343" s="223" t="s">
        <v>299</v>
      </c>
    </row>
    <row r="344" s="15" customFormat="1">
      <c r="A344" s="15"/>
      <c r="B344" s="277"/>
      <c r="C344" s="278"/>
      <c r="D344" s="225" t="s">
        <v>939</v>
      </c>
      <c r="E344" s="279" t="s">
        <v>1</v>
      </c>
      <c r="F344" s="280" t="s">
        <v>1083</v>
      </c>
      <c r="G344" s="278"/>
      <c r="H344" s="279" t="s">
        <v>1</v>
      </c>
      <c r="I344" s="281"/>
      <c r="J344" s="278"/>
      <c r="K344" s="278"/>
      <c r="L344" s="282"/>
      <c r="M344" s="283"/>
      <c r="N344" s="284"/>
      <c r="O344" s="284"/>
      <c r="P344" s="284"/>
      <c r="Q344" s="284"/>
      <c r="R344" s="284"/>
      <c r="S344" s="284"/>
      <c r="T344" s="28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86" t="s">
        <v>939</v>
      </c>
      <c r="AU344" s="286" t="s">
        <v>87</v>
      </c>
      <c r="AV344" s="15" t="s">
        <v>85</v>
      </c>
      <c r="AW344" s="15" t="s">
        <v>34</v>
      </c>
      <c r="AX344" s="15" t="s">
        <v>77</v>
      </c>
      <c r="AY344" s="286" t="s">
        <v>133</v>
      </c>
    </row>
    <row r="345" s="13" customFormat="1">
      <c r="A345" s="13"/>
      <c r="B345" s="255"/>
      <c r="C345" s="256"/>
      <c r="D345" s="225" t="s">
        <v>939</v>
      </c>
      <c r="E345" s="257" t="s">
        <v>1</v>
      </c>
      <c r="F345" s="258" t="s">
        <v>1125</v>
      </c>
      <c r="G345" s="256"/>
      <c r="H345" s="259">
        <v>65.969999999999999</v>
      </c>
      <c r="I345" s="260"/>
      <c r="J345" s="256"/>
      <c r="K345" s="256"/>
      <c r="L345" s="261"/>
      <c r="M345" s="262"/>
      <c r="N345" s="263"/>
      <c r="O345" s="263"/>
      <c r="P345" s="263"/>
      <c r="Q345" s="263"/>
      <c r="R345" s="263"/>
      <c r="S345" s="263"/>
      <c r="T345" s="264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65" t="s">
        <v>939</v>
      </c>
      <c r="AU345" s="265" t="s">
        <v>87</v>
      </c>
      <c r="AV345" s="13" t="s">
        <v>87</v>
      </c>
      <c r="AW345" s="13" t="s">
        <v>34</v>
      </c>
      <c r="AX345" s="13" t="s">
        <v>77</v>
      </c>
      <c r="AY345" s="265" t="s">
        <v>133</v>
      </c>
    </row>
    <row r="346" s="15" customFormat="1">
      <c r="A346" s="15"/>
      <c r="B346" s="277"/>
      <c r="C346" s="278"/>
      <c r="D346" s="225" t="s">
        <v>939</v>
      </c>
      <c r="E346" s="279" t="s">
        <v>1</v>
      </c>
      <c r="F346" s="280" t="s">
        <v>1042</v>
      </c>
      <c r="G346" s="278"/>
      <c r="H346" s="279" t="s">
        <v>1</v>
      </c>
      <c r="I346" s="281"/>
      <c r="J346" s="278"/>
      <c r="K346" s="278"/>
      <c r="L346" s="282"/>
      <c r="M346" s="283"/>
      <c r="N346" s="284"/>
      <c r="O346" s="284"/>
      <c r="P346" s="284"/>
      <c r="Q346" s="284"/>
      <c r="R346" s="284"/>
      <c r="S346" s="284"/>
      <c r="T346" s="28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86" t="s">
        <v>939</v>
      </c>
      <c r="AU346" s="286" t="s">
        <v>87</v>
      </c>
      <c r="AV346" s="15" t="s">
        <v>85</v>
      </c>
      <c r="AW346" s="15" t="s">
        <v>34</v>
      </c>
      <c r="AX346" s="15" t="s">
        <v>77</v>
      </c>
      <c r="AY346" s="286" t="s">
        <v>133</v>
      </c>
    </row>
    <row r="347" s="13" customFormat="1">
      <c r="A347" s="13"/>
      <c r="B347" s="255"/>
      <c r="C347" s="256"/>
      <c r="D347" s="225" t="s">
        <v>939</v>
      </c>
      <c r="E347" s="257" t="s">
        <v>1</v>
      </c>
      <c r="F347" s="258" t="s">
        <v>1126</v>
      </c>
      <c r="G347" s="256"/>
      <c r="H347" s="259">
        <v>38.219999999999999</v>
      </c>
      <c r="I347" s="260"/>
      <c r="J347" s="256"/>
      <c r="K347" s="256"/>
      <c r="L347" s="261"/>
      <c r="M347" s="262"/>
      <c r="N347" s="263"/>
      <c r="O347" s="263"/>
      <c r="P347" s="263"/>
      <c r="Q347" s="263"/>
      <c r="R347" s="263"/>
      <c r="S347" s="263"/>
      <c r="T347" s="26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65" t="s">
        <v>939</v>
      </c>
      <c r="AU347" s="265" t="s">
        <v>87</v>
      </c>
      <c r="AV347" s="13" t="s">
        <v>87</v>
      </c>
      <c r="AW347" s="13" t="s">
        <v>34</v>
      </c>
      <c r="AX347" s="13" t="s">
        <v>77</v>
      </c>
      <c r="AY347" s="265" t="s">
        <v>133</v>
      </c>
    </row>
    <row r="348" s="14" customFormat="1">
      <c r="A348" s="14"/>
      <c r="B348" s="266"/>
      <c r="C348" s="267"/>
      <c r="D348" s="225" t="s">
        <v>939</v>
      </c>
      <c r="E348" s="268" t="s">
        <v>1</v>
      </c>
      <c r="F348" s="269" t="s">
        <v>941</v>
      </c>
      <c r="G348" s="267"/>
      <c r="H348" s="270">
        <v>104.19</v>
      </c>
      <c r="I348" s="271"/>
      <c r="J348" s="267"/>
      <c r="K348" s="267"/>
      <c r="L348" s="272"/>
      <c r="M348" s="273"/>
      <c r="N348" s="274"/>
      <c r="O348" s="274"/>
      <c r="P348" s="274"/>
      <c r="Q348" s="274"/>
      <c r="R348" s="274"/>
      <c r="S348" s="274"/>
      <c r="T348" s="27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76" t="s">
        <v>939</v>
      </c>
      <c r="AU348" s="276" t="s">
        <v>87</v>
      </c>
      <c r="AV348" s="14" t="s">
        <v>138</v>
      </c>
      <c r="AW348" s="14" t="s">
        <v>34</v>
      </c>
      <c r="AX348" s="14" t="s">
        <v>85</v>
      </c>
      <c r="AY348" s="276" t="s">
        <v>133</v>
      </c>
    </row>
    <row r="349" s="2" customFormat="1" ht="21.75" customHeight="1">
      <c r="A349" s="38"/>
      <c r="B349" s="39"/>
      <c r="C349" s="211" t="s">
        <v>217</v>
      </c>
      <c r="D349" s="211" t="s">
        <v>134</v>
      </c>
      <c r="E349" s="212" t="s">
        <v>1127</v>
      </c>
      <c r="F349" s="213" t="s">
        <v>1128</v>
      </c>
      <c r="G349" s="214" t="s">
        <v>938</v>
      </c>
      <c r="H349" s="215">
        <v>1.528</v>
      </c>
      <c r="I349" s="216"/>
      <c r="J349" s="217">
        <f>ROUND(I349*H349,2)</f>
        <v>0</v>
      </c>
      <c r="K349" s="218"/>
      <c r="L349" s="44"/>
      <c r="M349" s="219" t="s">
        <v>1</v>
      </c>
      <c r="N349" s="220" t="s">
        <v>42</v>
      </c>
      <c r="O349" s="91"/>
      <c r="P349" s="221">
        <f>O349*H349</f>
        <v>0</v>
      </c>
      <c r="Q349" s="221">
        <v>0</v>
      </c>
      <c r="R349" s="221">
        <f>Q349*H349</f>
        <v>0</v>
      </c>
      <c r="S349" s="221">
        <v>0</v>
      </c>
      <c r="T349" s="222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23" t="s">
        <v>138</v>
      </c>
      <c r="AT349" s="223" t="s">
        <v>134</v>
      </c>
      <c r="AU349" s="223" t="s">
        <v>87</v>
      </c>
      <c r="AY349" s="17" t="s">
        <v>133</v>
      </c>
      <c r="BE349" s="224">
        <f>IF(N349="základní",J349,0)</f>
        <v>0</v>
      </c>
      <c r="BF349" s="224">
        <f>IF(N349="snížená",J349,0)</f>
        <v>0</v>
      </c>
      <c r="BG349" s="224">
        <f>IF(N349="zákl. přenesená",J349,0)</f>
        <v>0</v>
      </c>
      <c r="BH349" s="224">
        <f>IF(N349="sníž. přenesená",J349,0)</f>
        <v>0</v>
      </c>
      <c r="BI349" s="224">
        <f>IF(N349="nulová",J349,0)</f>
        <v>0</v>
      </c>
      <c r="BJ349" s="17" t="s">
        <v>85</v>
      </c>
      <c r="BK349" s="224">
        <f>ROUND(I349*H349,2)</f>
        <v>0</v>
      </c>
      <c r="BL349" s="17" t="s">
        <v>138</v>
      </c>
      <c r="BM349" s="223" t="s">
        <v>305</v>
      </c>
    </row>
    <row r="350" s="13" customFormat="1">
      <c r="A350" s="13"/>
      <c r="B350" s="255"/>
      <c r="C350" s="256"/>
      <c r="D350" s="225" t="s">
        <v>939</v>
      </c>
      <c r="E350" s="257" t="s">
        <v>1</v>
      </c>
      <c r="F350" s="258" t="s">
        <v>1129</v>
      </c>
      <c r="G350" s="256"/>
      <c r="H350" s="259">
        <v>0.70999999999999996</v>
      </c>
      <c r="I350" s="260"/>
      <c r="J350" s="256"/>
      <c r="K350" s="256"/>
      <c r="L350" s="261"/>
      <c r="M350" s="262"/>
      <c r="N350" s="263"/>
      <c r="O350" s="263"/>
      <c r="P350" s="263"/>
      <c r="Q350" s="263"/>
      <c r="R350" s="263"/>
      <c r="S350" s="263"/>
      <c r="T350" s="26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65" t="s">
        <v>939</v>
      </c>
      <c r="AU350" s="265" t="s">
        <v>87</v>
      </c>
      <c r="AV350" s="13" t="s">
        <v>87</v>
      </c>
      <c r="AW350" s="13" t="s">
        <v>34</v>
      </c>
      <c r="AX350" s="13" t="s">
        <v>77</v>
      </c>
      <c r="AY350" s="265" t="s">
        <v>133</v>
      </c>
    </row>
    <row r="351" s="13" customFormat="1">
      <c r="A351" s="13"/>
      <c r="B351" s="255"/>
      <c r="C351" s="256"/>
      <c r="D351" s="225" t="s">
        <v>939</v>
      </c>
      <c r="E351" s="257" t="s">
        <v>1</v>
      </c>
      <c r="F351" s="258" t="s">
        <v>1130</v>
      </c>
      <c r="G351" s="256"/>
      <c r="H351" s="259">
        <v>0.81799999999999995</v>
      </c>
      <c r="I351" s="260"/>
      <c r="J351" s="256"/>
      <c r="K351" s="256"/>
      <c r="L351" s="261"/>
      <c r="M351" s="262"/>
      <c r="N351" s="263"/>
      <c r="O351" s="263"/>
      <c r="P351" s="263"/>
      <c r="Q351" s="263"/>
      <c r="R351" s="263"/>
      <c r="S351" s="263"/>
      <c r="T351" s="26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65" t="s">
        <v>939</v>
      </c>
      <c r="AU351" s="265" t="s">
        <v>87</v>
      </c>
      <c r="AV351" s="13" t="s">
        <v>87</v>
      </c>
      <c r="AW351" s="13" t="s">
        <v>34</v>
      </c>
      <c r="AX351" s="13" t="s">
        <v>77</v>
      </c>
      <c r="AY351" s="265" t="s">
        <v>133</v>
      </c>
    </row>
    <row r="352" s="14" customFormat="1">
      <c r="A352" s="14"/>
      <c r="B352" s="266"/>
      <c r="C352" s="267"/>
      <c r="D352" s="225" t="s">
        <v>939</v>
      </c>
      <c r="E352" s="268" t="s">
        <v>1</v>
      </c>
      <c r="F352" s="269" t="s">
        <v>941</v>
      </c>
      <c r="G352" s="267"/>
      <c r="H352" s="270">
        <v>1.528</v>
      </c>
      <c r="I352" s="271"/>
      <c r="J352" s="267"/>
      <c r="K352" s="267"/>
      <c r="L352" s="272"/>
      <c r="M352" s="273"/>
      <c r="N352" s="274"/>
      <c r="O352" s="274"/>
      <c r="P352" s="274"/>
      <c r="Q352" s="274"/>
      <c r="R352" s="274"/>
      <c r="S352" s="274"/>
      <c r="T352" s="275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76" t="s">
        <v>939</v>
      </c>
      <c r="AU352" s="276" t="s">
        <v>87</v>
      </c>
      <c r="AV352" s="14" t="s">
        <v>138</v>
      </c>
      <c r="AW352" s="14" t="s">
        <v>34</v>
      </c>
      <c r="AX352" s="14" t="s">
        <v>85</v>
      </c>
      <c r="AY352" s="276" t="s">
        <v>133</v>
      </c>
    </row>
    <row r="353" s="2" customFormat="1" ht="24.15" customHeight="1">
      <c r="A353" s="38"/>
      <c r="B353" s="39"/>
      <c r="C353" s="211" t="s">
        <v>306</v>
      </c>
      <c r="D353" s="211" t="s">
        <v>134</v>
      </c>
      <c r="E353" s="212" t="s">
        <v>1131</v>
      </c>
      <c r="F353" s="213" t="s">
        <v>1132</v>
      </c>
      <c r="G353" s="214" t="s">
        <v>938</v>
      </c>
      <c r="H353" s="215">
        <v>49.235999999999997</v>
      </c>
      <c r="I353" s="216"/>
      <c r="J353" s="217">
        <f>ROUND(I353*H353,2)</f>
        <v>0</v>
      </c>
      <c r="K353" s="218"/>
      <c r="L353" s="44"/>
      <c r="M353" s="219" t="s">
        <v>1</v>
      </c>
      <c r="N353" s="220" t="s">
        <v>42</v>
      </c>
      <c r="O353" s="91"/>
      <c r="P353" s="221">
        <f>O353*H353</f>
        <v>0</v>
      </c>
      <c r="Q353" s="221">
        <v>0</v>
      </c>
      <c r="R353" s="221">
        <f>Q353*H353</f>
        <v>0</v>
      </c>
      <c r="S353" s="221">
        <v>0</v>
      </c>
      <c r="T353" s="222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3" t="s">
        <v>138</v>
      </c>
      <c r="AT353" s="223" t="s">
        <v>134</v>
      </c>
      <c r="AU353" s="223" t="s">
        <v>87</v>
      </c>
      <c r="AY353" s="17" t="s">
        <v>133</v>
      </c>
      <c r="BE353" s="224">
        <f>IF(N353="základní",J353,0)</f>
        <v>0</v>
      </c>
      <c r="BF353" s="224">
        <f>IF(N353="snížená",J353,0)</f>
        <v>0</v>
      </c>
      <c r="BG353" s="224">
        <f>IF(N353="zákl. přenesená",J353,0)</f>
        <v>0</v>
      </c>
      <c r="BH353" s="224">
        <f>IF(N353="sníž. přenesená",J353,0)</f>
        <v>0</v>
      </c>
      <c r="BI353" s="224">
        <f>IF(N353="nulová",J353,0)</f>
        <v>0</v>
      </c>
      <c r="BJ353" s="17" t="s">
        <v>85</v>
      </c>
      <c r="BK353" s="224">
        <f>ROUND(I353*H353,2)</f>
        <v>0</v>
      </c>
      <c r="BL353" s="17" t="s">
        <v>138</v>
      </c>
      <c r="BM353" s="223" t="s">
        <v>309</v>
      </c>
    </row>
    <row r="354" s="15" customFormat="1">
      <c r="A354" s="15"/>
      <c r="B354" s="277"/>
      <c r="C354" s="278"/>
      <c r="D354" s="225" t="s">
        <v>939</v>
      </c>
      <c r="E354" s="279" t="s">
        <v>1</v>
      </c>
      <c r="F354" s="280" t="s">
        <v>1133</v>
      </c>
      <c r="G354" s="278"/>
      <c r="H354" s="279" t="s">
        <v>1</v>
      </c>
      <c r="I354" s="281"/>
      <c r="J354" s="278"/>
      <c r="K354" s="278"/>
      <c r="L354" s="282"/>
      <c r="M354" s="283"/>
      <c r="N354" s="284"/>
      <c r="O354" s="284"/>
      <c r="P354" s="284"/>
      <c r="Q354" s="284"/>
      <c r="R354" s="284"/>
      <c r="S354" s="284"/>
      <c r="T354" s="28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86" t="s">
        <v>939</v>
      </c>
      <c r="AU354" s="286" t="s">
        <v>87</v>
      </c>
      <c r="AV354" s="15" t="s">
        <v>85</v>
      </c>
      <c r="AW354" s="15" t="s">
        <v>34</v>
      </c>
      <c r="AX354" s="15" t="s">
        <v>77</v>
      </c>
      <c r="AY354" s="286" t="s">
        <v>133</v>
      </c>
    </row>
    <row r="355" s="13" customFormat="1">
      <c r="A355" s="13"/>
      <c r="B355" s="255"/>
      <c r="C355" s="256"/>
      <c r="D355" s="225" t="s">
        <v>939</v>
      </c>
      <c r="E355" s="257" t="s">
        <v>1</v>
      </c>
      <c r="F355" s="258" t="s">
        <v>1134</v>
      </c>
      <c r="G355" s="256"/>
      <c r="H355" s="259">
        <v>6.5199999999999996</v>
      </c>
      <c r="I355" s="260"/>
      <c r="J355" s="256"/>
      <c r="K355" s="256"/>
      <c r="L355" s="261"/>
      <c r="M355" s="262"/>
      <c r="N355" s="263"/>
      <c r="O355" s="263"/>
      <c r="P355" s="263"/>
      <c r="Q355" s="263"/>
      <c r="R355" s="263"/>
      <c r="S355" s="263"/>
      <c r="T355" s="264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65" t="s">
        <v>939</v>
      </c>
      <c r="AU355" s="265" t="s">
        <v>87</v>
      </c>
      <c r="AV355" s="13" t="s">
        <v>87</v>
      </c>
      <c r="AW355" s="13" t="s">
        <v>34</v>
      </c>
      <c r="AX355" s="13" t="s">
        <v>77</v>
      </c>
      <c r="AY355" s="265" t="s">
        <v>133</v>
      </c>
    </row>
    <row r="356" s="13" customFormat="1">
      <c r="A356" s="13"/>
      <c r="B356" s="255"/>
      <c r="C356" s="256"/>
      <c r="D356" s="225" t="s">
        <v>939</v>
      </c>
      <c r="E356" s="257" t="s">
        <v>1</v>
      </c>
      <c r="F356" s="258" t="s">
        <v>1135</v>
      </c>
      <c r="G356" s="256"/>
      <c r="H356" s="259">
        <v>3.2000000000000002</v>
      </c>
      <c r="I356" s="260"/>
      <c r="J356" s="256"/>
      <c r="K356" s="256"/>
      <c r="L356" s="261"/>
      <c r="M356" s="262"/>
      <c r="N356" s="263"/>
      <c r="O356" s="263"/>
      <c r="P356" s="263"/>
      <c r="Q356" s="263"/>
      <c r="R356" s="263"/>
      <c r="S356" s="263"/>
      <c r="T356" s="264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65" t="s">
        <v>939</v>
      </c>
      <c r="AU356" s="265" t="s">
        <v>87</v>
      </c>
      <c r="AV356" s="13" t="s">
        <v>87</v>
      </c>
      <c r="AW356" s="13" t="s">
        <v>34</v>
      </c>
      <c r="AX356" s="13" t="s">
        <v>77</v>
      </c>
      <c r="AY356" s="265" t="s">
        <v>133</v>
      </c>
    </row>
    <row r="357" s="13" customFormat="1">
      <c r="A357" s="13"/>
      <c r="B357" s="255"/>
      <c r="C357" s="256"/>
      <c r="D357" s="225" t="s">
        <v>939</v>
      </c>
      <c r="E357" s="257" t="s">
        <v>1</v>
      </c>
      <c r="F357" s="258" t="s">
        <v>1136</v>
      </c>
      <c r="G357" s="256"/>
      <c r="H357" s="259">
        <v>6.6799999999999997</v>
      </c>
      <c r="I357" s="260"/>
      <c r="J357" s="256"/>
      <c r="K357" s="256"/>
      <c r="L357" s="261"/>
      <c r="M357" s="262"/>
      <c r="N357" s="263"/>
      <c r="O357" s="263"/>
      <c r="P357" s="263"/>
      <c r="Q357" s="263"/>
      <c r="R357" s="263"/>
      <c r="S357" s="263"/>
      <c r="T357" s="26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65" t="s">
        <v>939</v>
      </c>
      <c r="AU357" s="265" t="s">
        <v>87</v>
      </c>
      <c r="AV357" s="13" t="s">
        <v>87</v>
      </c>
      <c r="AW357" s="13" t="s">
        <v>34</v>
      </c>
      <c r="AX357" s="13" t="s">
        <v>77</v>
      </c>
      <c r="AY357" s="265" t="s">
        <v>133</v>
      </c>
    </row>
    <row r="358" s="13" customFormat="1">
      <c r="A358" s="13"/>
      <c r="B358" s="255"/>
      <c r="C358" s="256"/>
      <c r="D358" s="225" t="s">
        <v>939</v>
      </c>
      <c r="E358" s="257" t="s">
        <v>1</v>
      </c>
      <c r="F358" s="258" t="s">
        <v>1137</v>
      </c>
      <c r="G358" s="256"/>
      <c r="H358" s="259">
        <v>4.968</v>
      </c>
      <c r="I358" s="260"/>
      <c r="J358" s="256"/>
      <c r="K358" s="256"/>
      <c r="L358" s="261"/>
      <c r="M358" s="262"/>
      <c r="N358" s="263"/>
      <c r="O358" s="263"/>
      <c r="P358" s="263"/>
      <c r="Q358" s="263"/>
      <c r="R358" s="263"/>
      <c r="S358" s="263"/>
      <c r="T358" s="26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65" t="s">
        <v>939</v>
      </c>
      <c r="AU358" s="265" t="s">
        <v>87</v>
      </c>
      <c r="AV358" s="13" t="s">
        <v>87</v>
      </c>
      <c r="AW358" s="13" t="s">
        <v>34</v>
      </c>
      <c r="AX358" s="13" t="s">
        <v>77</v>
      </c>
      <c r="AY358" s="265" t="s">
        <v>133</v>
      </c>
    </row>
    <row r="359" s="13" customFormat="1">
      <c r="A359" s="13"/>
      <c r="B359" s="255"/>
      <c r="C359" s="256"/>
      <c r="D359" s="225" t="s">
        <v>939</v>
      </c>
      <c r="E359" s="257" t="s">
        <v>1</v>
      </c>
      <c r="F359" s="258" t="s">
        <v>1138</v>
      </c>
      <c r="G359" s="256"/>
      <c r="H359" s="259">
        <v>4.1840000000000002</v>
      </c>
      <c r="I359" s="260"/>
      <c r="J359" s="256"/>
      <c r="K359" s="256"/>
      <c r="L359" s="261"/>
      <c r="M359" s="262"/>
      <c r="N359" s="263"/>
      <c r="O359" s="263"/>
      <c r="P359" s="263"/>
      <c r="Q359" s="263"/>
      <c r="R359" s="263"/>
      <c r="S359" s="263"/>
      <c r="T359" s="264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65" t="s">
        <v>939</v>
      </c>
      <c r="AU359" s="265" t="s">
        <v>87</v>
      </c>
      <c r="AV359" s="13" t="s">
        <v>87</v>
      </c>
      <c r="AW359" s="13" t="s">
        <v>34</v>
      </c>
      <c r="AX359" s="13" t="s">
        <v>77</v>
      </c>
      <c r="AY359" s="265" t="s">
        <v>133</v>
      </c>
    </row>
    <row r="360" s="13" customFormat="1">
      <c r="A360" s="13"/>
      <c r="B360" s="255"/>
      <c r="C360" s="256"/>
      <c r="D360" s="225" t="s">
        <v>939</v>
      </c>
      <c r="E360" s="257" t="s">
        <v>1</v>
      </c>
      <c r="F360" s="258" t="s">
        <v>1139</v>
      </c>
      <c r="G360" s="256"/>
      <c r="H360" s="259">
        <v>3.5840000000000001</v>
      </c>
      <c r="I360" s="260"/>
      <c r="J360" s="256"/>
      <c r="K360" s="256"/>
      <c r="L360" s="261"/>
      <c r="M360" s="262"/>
      <c r="N360" s="263"/>
      <c r="O360" s="263"/>
      <c r="P360" s="263"/>
      <c r="Q360" s="263"/>
      <c r="R360" s="263"/>
      <c r="S360" s="263"/>
      <c r="T360" s="26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65" t="s">
        <v>939</v>
      </c>
      <c r="AU360" s="265" t="s">
        <v>87</v>
      </c>
      <c r="AV360" s="13" t="s">
        <v>87</v>
      </c>
      <c r="AW360" s="13" t="s">
        <v>34</v>
      </c>
      <c r="AX360" s="13" t="s">
        <v>77</v>
      </c>
      <c r="AY360" s="265" t="s">
        <v>133</v>
      </c>
    </row>
    <row r="361" s="13" customFormat="1">
      <c r="A361" s="13"/>
      <c r="B361" s="255"/>
      <c r="C361" s="256"/>
      <c r="D361" s="225" t="s">
        <v>939</v>
      </c>
      <c r="E361" s="257" t="s">
        <v>1</v>
      </c>
      <c r="F361" s="258" t="s">
        <v>1140</v>
      </c>
      <c r="G361" s="256"/>
      <c r="H361" s="259">
        <v>20.100000000000001</v>
      </c>
      <c r="I361" s="260"/>
      <c r="J361" s="256"/>
      <c r="K361" s="256"/>
      <c r="L361" s="261"/>
      <c r="M361" s="262"/>
      <c r="N361" s="263"/>
      <c r="O361" s="263"/>
      <c r="P361" s="263"/>
      <c r="Q361" s="263"/>
      <c r="R361" s="263"/>
      <c r="S361" s="263"/>
      <c r="T361" s="264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65" t="s">
        <v>939</v>
      </c>
      <c r="AU361" s="265" t="s">
        <v>87</v>
      </c>
      <c r="AV361" s="13" t="s">
        <v>87</v>
      </c>
      <c r="AW361" s="13" t="s">
        <v>34</v>
      </c>
      <c r="AX361" s="13" t="s">
        <v>77</v>
      </c>
      <c r="AY361" s="265" t="s">
        <v>133</v>
      </c>
    </row>
    <row r="362" s="14" customFormat="1">
      <c r="A362" s="14"/>
      <c r="B362" s="266"/>
      <c r="C362" s="267"/>
      <c r="D362" s="225" t="s">
        <v>939</v>
      </c>
      <c r="E362" s="268" t="s">
        <v>1</v>
      </c>
      <c r="F362" s="269" t="s">
        <v>941</v>
      </c>
      <c r="G362" s="267"/>
      <c r="H362" s="270">
        <v>49.236000000000004</v>
      </c>
      <c r="I362" s="271"/>
      <c r="J362" s="267"/>
      <c r="K362" s="267"/>
      <c r="L362" s="272"/>
      <c r="M362" s="273"/>
      <c r="N362" s="274"/>
      <c r="O362" s="274"/>
      <c r="P362" s="274"/>
      <c r="Q362" s="274"/>
      <c r="R362" s="274"/>
      <c r="S362" s="274"/>
      <c r="T362" s="27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76" t="s">
        <v>939</v>
      </c>
      <c r="AU362" s="276" t="s">
        <v>87</v>
      </c>
      <c r="AV362" s="14" t="s">
        <v>138</v>
      </c>
      <c r="AW362" s="14" t="s">
        <v>34</v>
      </c>
      <c r="AX362" s="14" t="s">
        <v>85</v>
      </c>
      <c r="AY362" s="276" t="s">
        <v>133</v>
      </c>
    </row>
    <row r="363" s="2" customFormat="1" ht="24.15" customHeight="1">
      <c r="A363" s="38"/>
      <c r="B363" s="39"/>
      <c r="C363" s="211" t="s">
        <v>220</v>
      </c>
      <c r="D363" s="211" t="s">
        <v>134</v>
      </c>
      <c r="E363" s="212" t="s">
        <v>1141</v>
      </c>
      <c r="F363" s="213" t="s">
        <v>1142</v>
      </c>
      <c r="G363" s="214" t="s">
        <v>938</v>
      </c>
      <c r="H363" s="215">
        <v>140.30199999999999</v>
      </c>
      <c r="I363" s="216"/>
      <c r="J363" s="217">
        <f>ROUND(I363*H363,2)</f>
        <v>0</v>
      </c>
      <c r="K363" s="218"/>
      <c r="L363" s="44"/>
      <c r="M363" s="219" t="s">
        <v>1</v>
      </c>
      <c r="N363" s="220" t="s">
        <v>42</v>
      </c>
      <c r="O363" s="91"/>
      <c r="P363" s="221">
        <f>O363*H363</f>
        <v>0</v>
      </c>
      <c r="Q363" s="221">
        <v>0</v>
      </c>
      <c r="R363" s="221">
        <f>Q363*H363</f>
        <v>0</v>
      </c>
      <c r="S363" s="221">
        <v>0</v>
      </c>
      <c r="T363" s="222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3" t="s">
        <v>138</v>
      </c>
      <c r="AT363" s="223" t="s">
        <v>134</v>
      </c>
      <c r="AU363" s="223" t="s">
        <v>87</v>
      </c>
      <c r="AY363" s="17" t="s">
        <v>133</v>
      </c>
      <c r="BE363" s="224">
        <f>IF(N363="základní",J363,0)</f>
        <v>0</v>
      </c>
      <c r="BF363" s="224">
        <f>IF(N363="snížená",J363,0)</f>
        <v>0</v>
      </c>
      <c r="BG363" s="224">
        <f>IF(N363="zákl. přenesená",J363,0)</f>
        <v>0</v>
      </c>
      <c r="BH363" s="224">
        <f>IF(N363="sníž. přenesená",J363,0)</f>
        <v>0</v>
      </c>
      <c r="BI363" s="224">
        <f>IF(N363="nulová",J363,0)</f>
        <v>0</v>
      </c>
      <c r="BJ363" s="17" t="s">
        <v>85</v>
      </c>
      <c r="BK363" s="224">
        <f>ROUND(I363*H363,2)</f>
        <v>0</v>
      </c>
      <c r="BL363" s="17" t="s">
        <v>138</v>
      </c>
      <c r="BM363" s="223" t="s">
        <v>312</v>
      </c>
    </row>
    <row r="364" s="15" customFormat="1">
      <c r="A364" s="15"/>
      <c r="B364" s="277"/>
      <c r="C364" s="278"/>
      <c r="D364" s="225" t="s">
        <v>939</v>
      </c>
      <c r="E364" s="279" t="s">
        <v>1</v>
      </c>
      <c r="F364" s="280" t="s">
        <v>1143</v>
      </c>
      <c r="G364" s="278"/>
      <c r="H364" s="279" t="s">
        <v>1</v>
      </c>
      <c r="I364" s="281"/>
      <c r="J364" s="278"/>
      <c r="K364" s="278"/>
      <c r="L364" s="282"/>
      <c r="M364" s="283"/>
      <c r="N364" s="284"/>
      <c r="O364" s="284"/>
      <c r="P364" s="284"/>
      <c r="Q364" s="284"/>
      <c r="R364" s="284"/>
      <c r="S364" s="284"/>
      <c r="T364" s="28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86" t="s">
        <v>939</v>
      </c>
      <c r="AU364" s="286" t="s">
        <v>87</v>
      </c>
      <c r="AV364" s="15" t="s">
        <v>85</v>
      </c>
      <c r="AW364" s="15" t="s">
        <v>34</v>
      </c>
      <c r="AX364" s="15" t="s">
        <v>77</v>
      </c>
      <c r="AY364" s="286" t="s">
        <v>133</v>
      </c>
    </row>
    <row r="365" s="13" customFormat="1">
      <c r="A365" s="13"/>
      <c r="B365" s="255"/>
      <c r="C365" s="256"/>
      <c r="D365" s="225" t="s">
        <v>939</v>
      </c>
      <c r="E365" s="257" t="s">
        <v>1</v>
      </c>
      <c r="F365" s="258" t="s">
        <v>1144</v>
      </c>
      <c r="G365" s="256"/>
      <c r="H365" s="259">
        <v>16.594999999999999</v>
      </c>
      <c r="I365" s="260"/>
      <c r="J365" s="256"/>
      <c r="K365" s="256"/>
      <c r="L365" s="261"/>
      <c r="M365" s="262"/>
      <c r="N365" s="263"/>
      <c r="O365" s="263"/>
      <c r="P365" s="263"/>
      <c r="Q365" s="263"/>
      <c r="R365" s="263"/>
      <c r="S365" s="263"/>
      <c r="T365" s="26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65" t="s">
        <v>939</v>
      </c>
      <c r="AU365" s="265" t="s">
        <v>87</v>
      </c>
      <c r="AV365" s="13" t="s">
        <v>87</v>
      </c>
      <c r="AW365" s="13" t="s">
        <v>34</v>
      </c>
      <c r="AX365" s="13" t="s">
        <v>77</v>
      </c>
      <c r="AY365" s="265" t="s">
        <v>133</v>
      </c>
    </row>
    <row r="366" s="13" customFormat="1">
      <c r="A366" s="13"/>
      <c r="B366" s="255"/>
      <c r="C366" s="256"/>
      <c r="D366" s="225" t="s">
        <v>939</v>
      </c>
      <c r="E366" s="257" t="s">
        <v>1</v>
      </c>
      <c r="F366" s="258" t="s">
        <v>1145</v>
      </c>
      <c r="G366" s="256"/>
      <c r="H366" s="259">
        <v>1.482</v>
      </c>
      <c r="I366" s="260"/>
      <c r="J366" s="256"/>
      <c r="K366" s="256"/>
      <c r="L366" s="261"/>
      <c r="M366" s="262"/>
      <c r="N366" s="263"/>
      <c r="O366" s="263"/>
      <c r="P366" s="263"/>
      <c r="Q366" s="263"/>
      <c r="R366" s="263"/>
      <c r="S366" s="263"/>
      <c r="T366" s="26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65" t="s">
        <v>939</v>
      </c>
      <c r="AU366" s="265" t="s">
        <v>87</v>
      </c>
      <c r="AV366" s="13" t="s">
        <v>87</v>
      </c>
      <c r="AW366" s="13" t="s">
        <v>34</v>
      </c>
      <c r="AX366" s="13" t="s">
        <v>77</v>
      </c>
      <c r="AY366" s="265" t="s">
        <v>133</v>
      </c>
    </row>
    <row r="367" s="13" customFormat="1">
      <c r="A367" s="13"/>
      <c r="B367" s="255"/>
      <c r="C367" s="256"/>
      <c r="D367" s="225" t="s">
        <v>939</v>
      </c>
      <c r="E367" s="257" t="s">
        <v>1</v>
      </c>
      <c r="F367" s="258" t="s">
        <v>1146</v>
      </c>
      <c r="G367" s="256"/>
      <c r="H367" s="259">
        <v>16.989000000000001</v>
      </c>
      <c r="I367" s="260"/>
      <c r="J367" s="256"/>
      <c r="K367" s="256"/>
      <c r="L367" s="261"/>
      <c r="M367" s="262"/>
      <c r="N367" s="263"/>
      <c r="O367" s="263"/>
      <c r="P367" s="263"/>
      <c r="Q367" s="263"/>
      <c r="R367" s="263"/>
      <c r="S367" s="263"/>
      <c r="T367" s="26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65" t="s">
        <v>939</v>
      </c>
      <c r="AU367" s="265" t="s">
        <v>87</v>
      </c>
      <c r="AV367" s="13" t="s">
        <v>87</v>
      </c>
      <c r="AW367" s="13" t="s">
        <v>34</v>
      </c>
      <c r="AX367" s="13" t="s">
        <v>77</v>
      </c>
      <c r="AY367" s="265" t="s">
        <v>133</v>
      </c>
    </row>
    <row r="368" s="13" customFormat="1">
      <c r="A368" s="13"/>
      <c r="B368" s="255"/>
      <c r="C368" s="256"/>
      <c r="D368" s="225" t="s">
        <v>939</v>
      </c>
      <c r="E368" s="257" t="s">
        <v>1</v>
      </c>
      <c r="F368" s="258" t="s">
        <v>1147</v>
      </c>
      <c r="G368" s="256"/>
      <c r="H368" s="259">
        <v>13.523999999999999</v>
      </c>
      <c r="I368" s="260"/>
      <c r="J368" s="256"/>
      <c r="K368" s="256"/>
      <c r="L368" s="261"/>
      <c r="M368" s="262"/>
      <c r="N368" s="263"/>
      <c r="O368" s="263"/>
      <c r="P368" s="263"/>
      <c r="Q368" s="263"/>
      <c r="R368" s="263"/>
      <c r="S368" s="263"/>
      <c r="T368" s="264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65" t="s">
        <v>939</v>
      </c>
      <c r="AU368" s="265" t="s">
        <v>87</v>
      </c>
      <c r="AV368" s="13" t="s">
        <v>87</v>
      </c>
      <c r="AW368" s="13" t="s">
        <v>34</v>
      </c>
      <c r="AX368" s="13" t="s">
        <v>77</v>
      </c>
      <c r="AY368" s="265" t="s">
        <v>133</v>
      </c>
    </row>
    <row r="369" s="13" customFormat="1">
      <c r="A369" s="13"/>
      <c r="B369" s="255"/>
      <c r="C369" s="256"/>
      <c r="D369" s="225" t="s">
        <v>939</v>
      </c>
      <c r="E369" s="257" t="s">
        <v>1</v>
      </c>
      <c r="F369" s="258" t="s">
        <v>1148</v>
      </c>
      <c r="G369" s="256"/>
      <c r="H369" s="259">
        <v>4.3310000000000004</v>
      </c>
      <c r="I369" s="260"/>
      <c r="J369" s="256"/>
      <c r="K369" s="256"/>
      <c r="L369" s="261"/>
      <c r="M369" s="262"/>
      <c r="N369" s="263"/>
      <c r="O369" s="263"/>
      <c r="P369" s="263"/>
      <c r="Q369" s="263"/>
      <c r="R369" s="263"/>
      <c r="S369" s="263"/>
      <c r="T369" s="26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65" t="s">
        <v>939</v>
      </c>
      <c r="AU369" s="265" t="s">
        <v>87</v>
      </c>
      <c r="AV369" s="13" t="s">
        <v>87</v>
      </c>
      <c r="AW369" s="13" t="s">
        <v>34</v>
      </c>
      <c r="AX369" s="13" t="s">
        <v>77</v>
      </c>
      <c r="AY369" s="265" t="s">
        <v>133</v>
      </c>
    </row>
    <row r="370" s="13" customFormat="1">
      <c r="A370" s="13"/>
      <c r="B370" s="255"/>
      <c r="C370" s="256"/>
      <c r="D370" s="225" t="s">
        <v>939</v>
      </c>
      <c r="E370" s="257" t="s">
        <v>1</v>
      </c>
      <c r="F370" s="258" t="s">
        <v>1149</v>
      </c>
      <c r="G370" s="256"/>
      <c r="H370" s="259">
        <v>6.3899999999999997</v>
      </c>
      <c r="I370" s="260"/>
      <c r="J370" s="256"/>
      <c r="K370" s="256"/>
      <c r="L370" s="261"/>
      <c r="M370" s="262"/>
      <c r="N370" s="263"/>
      <c r="O370" s="263"/>
      <c r="P370" s="263"/>
      <c r="Q370" s="263"/>
      <c r="R370" s="263"/>
      <c r="S370" s="263"/>
      <c r="T370" s="264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65" t="s">
        <v>939</v>
      </c>
      <c r="AU370" s="265" t="s">
        <v>87</v>
      </c>
      <c r="AV370" s="13" t="s">
        <v>87</v>
      </c>
      <c r="AW370" s="13" t="s">
        <v>34</v>
      </c>
      <c r="AX370" s="13" t="s">
        <v>77</v>
      </c>
      <c r="AY370" s="265" t="s">
        <v>133</v>
      </c>
    </row>
    <row r="371" s="13" customFormat="1">
      <c r="A371" s="13"/>
      <c r="B371" s="255"/>
      <c r="C371" s="256"/>
      <c r="D371" s="225" t="s">
        <v>939</v>
      </c>
      <c r="E371" s="257" t="s">
        <v>1</v>
      </c>
      <c r="F371" s="258" t="s">
        <v>1150</v>
      </c>
      <c r="G371" s="256"/>
      <c r="H371" s="259">
        <v>7.6959999999999997</v>
      </c>
      <c r="I371" s="260"/>
      <c r="J371" s="256"/>
      <c r="K371" s="256"/>
      <c r="L371" s="261"/>
      <c r="M371" s="262"/>
      <c r="N371" s="263"/>
      <c r="O371" s="263"/>
      <c r="P371" s="263"/>
      <c r="Q371" s="263"/>
      <c r="R371" s="263"/>
      <c r="S371" s="263"/>
      <c r="T371" s="264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65" t="s">
        <v>939</v>
      </c>
      <c r="AU371" s="265" t="s">
        <v>87</v>
      </c>
      <c r="AV371" s="13" t="s">
        <v>87</v>
      </c>
      <c r="AW371" s="13" t="s">
        <v>34</v>
      </c>
      <c r="AX371" s="13" t="s">
        <v>77</v>
      </c>
      <c r="AY371" s="265" t="s">
        <v>133</v>
      </c>
    </row>
    <row r="372" s="13" customFormat="1">
      <c r="A372" s="13"/>
      <c r="B372" s="255"/>
      <c r="C372" s="256"/>
      <c r="D372" s="225" t="s">
        <v>939</v>
      </c>
      <c r="E372" s="257" t="s">
        <v>1</v>
      </c>
      <c r="F372" s="258" t="s">
        <v>1151</v>
      </c>
      <c r="G372" s="256"/>
      <c r="H372" s="259">
        <v>2.02</v>
      </c>
      <c r="I372" s="260"/>
      <c r="J372" s="256"/>
      <c r="K372" s="256"/>
      <c r="L372" s="261"/>
      <c r="M372" s="262"/>
      <c r="N372" s="263"/>
      <c r="O372" s="263"/>
      <c r="P372" s="263"/>
      <c r="Q372" s="263"/>
      <c r="R372" s="263"/>
      <c r="S372" s="263"/>
      <c r="T372" s="264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65" t="s">
        <v>939</v>
      </c>
      <c r="AU372" s="265" t="s">
        <v>87</v>
      </c>
      <c r="AV372" s="13" t="s">
        <v>87</v>
      </c>
      <c r="AW372" s="13" t="s">
        <v>34</v>
      </c>
      <c r="AX372" s="13" t="s">
        <v>77</v>
      </c>
      <c r="AY372" s="265" t="s">
        <v>133</v>
      </c>
    </row>
    <row r="373" s="13" customFormat="1">
      <c r="A373" s="13"/>
      <c r="B373" s="255"/>
      <c r="C373" s="256"/>
      <c r="D373" s="225" t="s">
        <v>939</v>
      </c>
      <c r="E373" s="257" t="s">
        <v>1</v>
      </c>
      <c r="F373" s="258" t="s">
        <v>1152</v>
      </c>
      <c r="G373" s="256"/>
      <c r="H373" s="259">
        <v>41.045000000000002</v>
      </c>
      <c r="I373" s="260"/>
      <c r="J373" s="256"/>
      <c r="K373" s="256"/>
      <c r="L373" s="261"/>
      <c r="M373" s="262"/>
      <c r="N373" s="263"/>
      <c r="O373" s="263"/>
      <c r="P373" s="263"/>
      <c r="Q373" s="263"/>
      <c r="R373" s="263"/>
      <c r="S373" s="263"/>
      <c r="T373" s="264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65" t="s">
        <v>939</v>
      </c>
      <c r="AU373" s="265" t="s">
        <v>87</v>
      </c>
      <c r="AV373" s="13" t="s">
        <v>87</v>
      </c>
      <c r="AW373" s="13" t="s">
        <v>34</v>
      </c>
      <c r="AX373" s="13" t="s">
        <v>77</v>
      </c>
      <c r="AY373" s="265" t="s">
        <v>133</v>
      </c>
    </row>
    <row r="374" s="13" customFormat="1">
      <c r="A374" s="13"/>
      <c r="B374" s="255"/>
      <c r="C374" s="256"/>
      <c r="D374" s="225" t="s">
        <v>939</v>
      </c>
      <c r="E374" s="257" t="s">
        <v>1</v>
      </c>
      <c r="F374" s="258" t="s">
        <v>1153</v>
      </c>
      <c r="G374" s="256"/>
      <c r="H374" s="259">
        <v>4.3609999999999998</v>
      </c>
      <c r="I374" s="260"/>
      <c r="J374" s="256"/>
      <c r="K374" s="256"/>
      <c r="L374" s="261"/>
      <c r="M374" s="262"/>
      <c r="N374" s="263"/>
      <c r="O374" s="263"/>
      <c r="P374" s="263"/>
      <c r="Q374" s="263"/>
      <c r="R374" s="263"/>
      <c r="S374" s="263"/>
      <c r="T374" s="26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65" t="s">
        <v>939</v>
      </c>
      <c r="AU374" s="265" t="s">
        <v>87</v>
      </c>
      <c r="AV374" s="13" t="s">
        <v>87</v>
      </c>
      <c r="AW374" s="13" t="s">
        <v>34</v>
      </c>
      <c r="AX374" s="13" t="s">
        <v>77</v>
      </c>
      <c r="AY374" s="265" t="s">
        <v>133</v>
      </c>
    </row>
    <row r="375" s="13" customFormat="1">
      <c r="A375" s="13"/>
      <c r="B375" s="255"/>
      <c r="C375" s="256"/>
      <c r="D375" s="225" t="s">
        <v>939</v>
      </c>
      <c r="E375" s="257" t="s">
        <v>1</v>
      </c>
      <c r="F375" s="258" t="s">
        <v>1154</v>
      </c>
      <c r="G375" s="256"/>
      <c r="H375" s="259">
        <v>3.4929999999999999</v>
      </c>
      <c r="I375" s="260"/>
      <c r="J375" s="256"/>
      <c r="K375" s="256"/>
      <c r="L375" s="261"/>
      <c r="M375" s="262"/>
      <c r="N375" s="263"/>
      <c r="O375" s="263"/>
      <c r="P375" s="263"/>
      <c r="Q375" s="263"/>
      <c r="R375" s="263"/>
      <c r="S375" s="263"/>
      <c r="T375" s="26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65" t="s">
        <v>939</v>
      </c>
      <c r="AU375" s="265" t="s">
        <v>87</v>
      </c>
      <c r="AV375" s="13" t="s">
        <v>87</v>
      </c>
      <c r="AW375" s="13" t="s">
        <v>34</v>
      </c>
      <c r="AX375" s="13" t="s">
        <v>77</v>
      </c>
      <c r="AY375" s="265" t="s">
        <v>133</v>
      </c>
    </row>
    <row r="376" s="13" customFormat="1">
      <c r="A376" s="13"/>
      <c r="B376" s="255"/>
      <c r="C376" s="256"/>
      <c r="D376" s="225" t="s">
        <v>939</v>
      </c>
      <c r="E376" s="257" t="s">
        <v>1</v>
      </c>
      <c r="F376" s="258" t="s">
        <v>1155</v>
      </c>
      <c r="G376" s="256"/>
      <c r="H376" s="259">
        <v>4.0780000000000003</v>
      </c>
      <c r="I376" s="260"/>
      <c r="J376" s="256"/>
      <c r="K376" s="256"/>
      <c r="L376" s="261"/>
      <c r="M376" s="262"/>
      <c r="N376" s="263"/>
      <c r="O376" s="263"/>
      <c r="P376" s="263"/>
      <c r="Q376" s="263"/>
      <c r="R376" s="263"/>
      <c r="S376" s="263"/>
      <c r="T376" s="26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65" t="s">
        <v>939</v>
      </c>
      <c r="AU376" s="265" t="s">
        <v>87</v>
      </c>
      <c r="AV376" s="13" t="s">
        <v>87</v>
      </c>
      <c r="AW376" s="13" t="s">
        <v>34</v>
      </c>
      <c r="AX376" s="13" t="s">
        <v>77</v>
      </c>
      <c r="AY376" s="265" t="s">
        <v>133</v>
      </c>
    </row>
    <row r="377" s="13" customFormat="1">
      <c r="A377" s="13"/>
      <c r="B377" s="255"/>
      <c r="C377" s="256"/>
      <c r="D377" s="225" t="s">
        <v>939</v>
      </c>
      <c r="E377" s="257" t="s">
        <v>1</v>
      </c>
      <c r="F377" s="258" t="s">
        <v>1156</v>
      </c>
      <c r="G377" s="256"/>
      <c r="H377" s="259">
        <v>5.9059999999999997</v>
      </c>
      <c r="I377" s="260"/>
      <c r="J377" s="256"/>
      <c r="K377" s="256"/>
      <c r="L377" s="261"/>
      <c r="M377" s="262"/>
      <c r="N377" s="263"/>
      <c r="O377" s="263"/>
      <c r="P377" s="263"/>
      <c r="Q377" s="263"/>
      <c r="R377" s="263"/>
      <c r="S377" s="263"/>
      <c r="T377" s="264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65" t="s">
        <v>939</v>
      </c>
      <c r="AU377" s="265" t="s">
        <v>87</v>
      </c>
      <c r="AV377" s="13" t="s">
        <v>87</v>
      </c>
      <c r="AW377" s="13" t="s">
        <v>34</v>
      </c>
      <c r="AX377" s="13" t="s">
        <v>77</v>
      </c>
      <c r="AY377" s="265" t="s">
        <v>133</v>
      </c>
    </row>
    <row r="378" s="13" customFormat="1">
      <c r="A378" s="13"/>
      <c r="B378" s="255"/>
      <c r="C378" s="256"/>
      <c r="D378" s="225" t="s">
        <v>939</v>
      </c>
      <c r="E378" s="257" t="s">
        <v>1</v>
      </c>
      <c r="F378" s="258" t="s">
        <v>1157</v>
      </c>
      <c r="G378" s="256"/>
      <c r="H378" s="259">
        <v>3.6560000000000001</v>
      </c>
      <c r="I378" s="260"/>
      <c r="J378" s="256"/>
      <c r="K378" s="256"/>
      <c r="L378" s="261"/>
      <c r="M378" s="262"/>
      <c r="N378" s="263"/>
      <c r="O378" s="263"/>
      <c r="P378" s="263"/>
      <c r="Q378" s="263"/>
      <c r="R378" s="263"/>
      <c r="S378" s="263"/>
      <c r="T378" s="264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65" t="s">
        <v>939</v>
      </c>
      <c r="AU378" s="265" t="s">
        <v>87</v>
      </c>
      <c r="AV378" s="13" t="s">
        <v>87</v>
      </c>
      <c r="AW378" s="13" t="s">
        <v>34</v>
      </c>
      <c r="AX378" s="13" t="s">
        <v>77</v>
      </c>
      <c r="AY378" s="265" t="s">
        <v>133</v>
      </c>
    </row>
    <row r="379" s="13" customFormat="1">
      <c r="A379" s="13"/>
      <c r="B379" s="255"/>
      <c r="C379" s="256"/>
      <c r="D379" s="225" t="s">
        <v>939</v>
      </c>
      <c r="E379" s="257" t="s">
        <v>1</v>
      </c>
      <c r="F379" s="258" t="s">
        <v>1158</v>
      </c>
      <c r="G379" s="256"/>
      <c r="H379" s="259">
        <v>8.7360000000000007</v>
      </c>
      <c r="I379" s="260"/>
      <c r="J379" s="256"/>
      <c r="K379" s="256"/>
      <c r="L379" s="261"/>
      <c r="M379" s="262"/>
      <c r="N379" s="263"/>
      <c r="O379" s="263"/>
      <c r="P379" s="263"/>
      <c r="Q379" s="263"/>
      <c r="R379" s="263"/>
      <c r="S379" s="263"/>
      <c r="T379" s="264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65" t="s">
        <v>939</v>
      </c>
      <c r="AU379" s="265" t="s">
        <v>87</v>
      </c>
      <c r="AV379" s="13" t="s">
        <v>87</v>
      </c>
      <c r="AW379" s="13" t="s">
        <v>34</v>
      </c>
      <c r="AX379" s="13" t="s">
        <v>77</v>
      </c>
      <c r="AY379" s="265" t="s">
        <v>133</v>
      </c>
    </row>
    <row r="380" s="14" customFormat="1">
      <c r="A380" s="14"/>
      <c r="B380" s="266"/>
      <c r="C380" s="267"/>
      <c r="D380" s="225" t="s">
        <v>939</v>
      </c>
      <c r="E380" s="268" t="s">
        <v>1</v>
      </c>
      <c r="F380" s="269" t="s">
        <v>941</v>
      </c>
      <c r="G380" s="267"/>
      <c r="H380" s="270">
        <v>140.30199999999999</v>
      </c>
      <c r="I380" s="271"/>
      <c r="J380" s="267"/>
      <c r="K380" s="267"/>
      <c r="L380" s="272"/>
      <c r="M380" s="273"/>
      <c r="N380" s="274"/>
      <c r="O380" s="274"/>
      <c r="P380" s="274"/>
      <c r="Q380" s="274"/>
      <c r="R380" s="274"/>
      <c r="S380" s="274"/>
      <c r="T380" s="275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76" t="s">
        <v>939</v>
      </c>
      <c r="AU380" s="276" t="s">
        <v>87</v>
      </c>
      <c r="AV380" s="14" t="s">
        <v>138</v>
      </c>
      <c r="AW380" s="14" t="s">
        <v>34</v>
      </c>
      <c r="AX380" s="14" t="s">
        <v>85</v>
      </c>
      <c r="AY380" s="276" t="s">
        <v>133</v>
      </c>
    </row>
    <row r="381" s="2" customFormat="1" ht="21.75" customHeight="1">
      <c r="A381" s="38"/>
      <c r="B381" s="39"/>
      <c r="C381" s="211" t="s">
        <v>313</v>
      </c>
      <c r="D381" s="211" t="s">
        <v>134</v>
      </c>
      <c r="E381" s="212" t="s">
        <v>1159</v>
      </c>
      <c r="F381" s="213" t="s">
        <v>1160</v>
      </c>
      <c r="G381" s="214" t="s">
        <v>938</v>
      </c>
      <c r="H381" s="215">
        <v>32.978999999999999</v>
      </c>
      <c r="I381" s="216"/>
      <c r="J381" s="217">
        <f>ROUND(I381*H381,2)</f>
        <v>0</v>
      </c>
      <c r="K381" s="218"/>
      <c r="L381" s="44"/>
      <c r="M381" s="219" t="s">
        <v>1</v>
      </c>
      <c r="N381" s="220" t="s">
        <v>42</v>
      </c>
      <c r="O381" s="91"/>
      <c r="P381" s="221">
        <f>O381*H381</f>
        <v>0</v>
      </c>
      <c r="Q381" s="221">
        <v>0</v>
      </c>
      <c r="R381" s="221">
        <f>Q381*H381</f>
        <v>0</v>
      </c>
      <c r="S381" s="221">
        <v>0</v>
      </c>
      <c r="T381" s="222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23" t="s">
        <v>138</v>
      </c>
      <c r="AT381" s="223" t="s">
        <v>134</v>
      </c>
      <c r="AU381" s="223" t="s">
        <v>87</v>
      </c>
      <c r="AY381" s="17" t="s">
        <v>133</v>
      </c>
      <c r="BE381" s="224">
        <f>IF(N381="základní",J381,0)</f>
        <v>0</v>
      </c>
      <c r="BF381" s="224">
        <f>IF(N381="snížená",J381,0)</f>
        <v>0</v>
      </c>
      <c r="BG381" s="224">
        <f>IF(N381="zákl. přenesená",J381,0)</f>
        <v>0</v>
      </c>
      <c r="BH381" s="224">
        <f>IF(N381="sníž. přenesená",J381,0)</f>
        <v>0</v>
      </c>
      <c r="BI381" s="224">
        <f>IF(N381="nulová",J381,0)</f>
        <v>0</v>
      </c>
      <c r="BJ381" s="17" t="s">
        <v>85</v>
      </c>
      <c r="BK381" s="224">
        <f>ROUND(I381*H381,2)</f>
        <v>0</v>
      </c>
      <c r="BL381" s="17" t="s">
        <v>138</v>
      </c>
      <c r="BM381" s="223" t="s">
        <v>316</v>
      </c>
    </row>
    <row r="382" s="15" customFormat="1">
      <c r="A382" s="15"/>
      <c r="B382" s="277"/>
      <c r="C382" s="278"/>
      <c r="D382" s="225" t="s">
        <v>939</v>
      </c>
      <c r="E382" s="279" t="s">
        <v>1</v>
      </c>
      <c r="F382" s="280" t="s">
        <v>1161</v>
      </c>
      <c r="G382" s="278"/>
      <c r="H382" s="279" t="s">
        <v>1</v>
      </c>
      <c r="I382" s="281"/>
      <c r="J382" s="278"/>
      <c r="K382" s="278"/>
      <c r="L382" s="282"/>
      <c r="M382" s="283"/>
      <c r="N382" s="284"/>
      <c r="O382" s="284"/>
      <c r="P382" s="284"/>
      <c r="Q382" s="284"/>
      <c r="R382" s="284"/>
      <c r="S382" s="284"/>
      <c r="T382" s="28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86" t="s">
        <v>939</v>
      </c>
      <c r="AU382" s="286" t="s">
        <v>87</v>
      </c>
      <c r="AV382" s="15" t="s">
        <v>85</v>
      </c>
      <c r="AW382" s="15" t="s">
        <v>34</v>
      </c>
      <c r="AX382" s="15" t="s">
        <v>77</v>
      </c>
      <c r="AY382" s="286" t="s">
        <v>133</v>
      </c>
    </row>
    <row r="383" s="13" customFormat="1">
      <c r="A383" s="13"/>
      <c r="B383" s="255"/>
      <c r="C383" s="256"/>
      <c r="D383" s="225" t="s">
        <v>939</v>
      </c>
      <c r="E383" s="257" t="s">
        <v>1</v>
      </c>
      <c r="F383" s="258" t="s">
        <v>1162</v>
      </c>
      <c r="G383" s="256"/>
      <c r="H383" s="259">
        <v>32.978999999999999</v>
      </c>
      <c r="I383" s="260"/>
      <c r="J383" s="256"/>
      <c r="K383" s="256"/>
      <c r="L383" s="261"/>
      <c r="M383" s="262"/>
      <c r="N383" s="263"/>
      <c r="O383" s="263"/>
      <c r="P383" s="263"/>
      <c r="Q383" s="263"/>
      <c r="R383" s="263"/>
      <c r="S383" s="263"/>
      <c r="T383" s="264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65" t="s">
        <v>939</v>
      </c>
      <c r="AU383" s="265" t="s">
        <v>87</v>
      </c>
      <c r="AV383" s="13" t="s">
        <v>87</v>
      </c>
      <c r="AW383" s="13" t="s">
        <v>34</v>
      </c>
      <c r="AX383" s="13" t="s">
        <v>77</v>
      </c>
      <c r="AY383" s="265" t="s">
        <v>133</v>
      </c>
    </row>
    <row r="384" s="14" customFormat="1">
      <c r="A384" s="14"/>
      <c r="B384" s="266"/>
      <c r="C384" s="267"/>
      <c r="D384" s="225" t="s">
        <v>939</v>
      </c>
      <c r="E384" s="268" t="s">
        <v>1</v>
      </c>
      <c r="F384" s="269" t="s">
        <v>941</v>
      </c>
      <c r="G384" s="267"/>
      <c r="H384" s="270">
        <v>32.978999999999999</v>
      </c>
      <c r="I384" s="271"/>
      <c r="J384" s="267"/>
      <c r="K384" s="267"/>
      <c r="L384" s="272"/>
      <c r="M384" s="273"/>
      <c r="N384" s="274"/>
      <c r="O384" s="274"/>
      <c r="P384" s="274"/>
      <c r="Q384" s="274"/>
      <c r="R384" s="274"/>
      <c r="S384" s="274"/>
      <c r="T384" s="275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76" t="s">
        <v>939</v>
      </c>
      <c r="AU384" s="276" t="s">
        <v>87</v>
      </c>
      <c r="AV384" s="14" t="s">
        <v>138</v>
      </c>
      <c r="AW384" s="14" t="s">
        <v>34</v>
      </c>
      <c r="AX384" s="14" t="s">
        <v>85</v>
      </c>
      <c r="AY384" s="276" t="s">
        <v>133</v>
      </c>
    </row>
    <row r="385" s="2" customFormat="1" ht="37.8" customHeight="1">
      <c r="A385" s="38"/>
      <c r="B385" s="39"/>
      <c r="C385" s="211" t="s">
        <v>223</v>
      </c>
      <c r="D385" s="211" t="s">
        <v>134</v>
      </c>
      <c r="E385" s="212" t="s">
        <v>1163</v>
      </c>
      <c r="F385" s="213" t="s">
        <v>1164</v>
      </c>
      <c r="G385" s="214" t="s">
        <v>938</v>
      </c>
      <c r="H385" s="215">
        <v>60.911999999999999</v>
      </c>
      <c r="I385" s="216"/>
      <c r="J385" s="217">
        <f>ROUND(I385*H385,2)</f>
        <v>0</v>
      </c>
      <c r="K385" s="218"/>
      <c r="L385" s="44"/>
      <c r="M385" s="219" t="s">
        <v>1</v>
      </c>
      <c r="N385" s="220" t="s">
        <v>42</v>
      </c>
      <c r="O385" s="91"/>
      <c r="P385" s="221">
        <f>O385*H385</f>
        <v>0</v>
      </c>
      <c r="Q385" s="221">
        <v>0</v>
      </c>
      <c r="R385" s="221">
        <f>Q385*H385</f>
        <v>0</v>
      </c>
      <c r="S385" s="221">
        <v>0</v>
      </c>
      <c r="T385" s="222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23" t="s">
        <v>138</v>
      </c>
      <c r="AT385" s="223" t="s">
        <v>134</v>
      </c>
      <c r="AU385" s="223" t="s">
        <v>87</v>
      </c>
      <c r="AY385" s="17" t="s">
        <v>133</v>
      </c>
      <c r="BE385" s="224">
        <f>IF(N385="základní",J385,0)</f>
        <v>0</v>
      </c>
      <c r="BF385" s="224">
        <f>IF(N385="snížená",J385,0)</f>
        <v>0</v>
      </c>
      <c r="BG385" s="224">
        <f>IF(N385="zákl. přenesená",J385,0)</f>
        <v>0</v>
      </c>
      <c r="BH385" s="224">
        <f>IF(N385="sníž. přenesená",J385,0)</f>
        <v>0</v>
      </c>
      <c r="BI385" s="224">
        <f>IF(N385="nulová",J385,0)</f>
        <v>0</v>
      </c>
      <c r="BJ385" s="17" t="s">
        <v>85</v>
      </c>
      <c r="BK385" s="224">
        <f>ROUND(I385*H385,2)</f>
        <v>0</v>
      </c>
      <c r="BL385" s="17" t="s">
        <v>138</v>
      </c>
      <c r="BM385" s="223" t="s">
        <v>319</v>
      </c>
    </row>
    <row r="386" s="15" customFormat="1">
      <c r="A386" s="15"/>
      <c r="B386" s="277"/>
      <c r="C386" s="278"/>
      <c r="D386" s="225" t="s">
        <v>939</v>
      </c>
      <c r="E386" s="279" t="s">
        <v>1</v>
      </c>
      <c r="F386" s="280" t="s">
        <v>1165</v>
      </c>
      <c r="G386" s="278"/>
      <c r="H386" s="279" t="s">
        <v>1</v>
      </c>
      <c r="I386" s="281"/>
      <c r="J386" s="278"/>
      <c r="K386" s="278"/>
      <c r="L386" s="282"/>
      <c r="M386" s="283"/>
      <c r="N386" s="284"/>
      <c r="O386" s="284"/>
      <c r="P386" s="284"/>
      <c r="Q386" s="284"/>
      <c r="R386" s="284"/>
      <c r="S386" s="284"/>
      <c r="T386" s="28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86" t="s">
        <v>939</v>
      </c>
      <c r="AU386" s="286" t="s">
        <v>87</v>
      </c>
      <c r="AV386" s="15" t="s">
        <v>85</v>
      </c>
      <c r="AW386" s="15" t="s">
        <v>34</v>
      </c>
      <c r="AX386" s="15" t="s">
        <v>77</v>
      </c>
      <c r="AY386" s="286" t="s">
        <v>133</v>
      </c>
    </row>
    <row r="387" s="13" customFormat="1">
      <c r="A387" s="13"/>
      <c r="B387" s="255"/>
      <c r="C387" s="256"/>
      <c r="D387" s="225" t="s">
        <v>939</v>
      </c>
      <c r="E387" s="257" t="s">
        <v>1</v>
      </c>
      <c r="F387" s="258" t="s">
        <v>1166</v>
      </c>
      <c r="G387" s="256"/>
      <c r="H387" s="259">
        <v>9.1050000000000004</v>
      </c>
      <c r="I387" s="260"/>
      <c r="J387" s="256"/>
      <c r="K387" s="256"/>
      <c r="L387" s="261"/>
      <c r="M387" s="262"/>
      <c r="N387" s="263"/>
      <c r="O387" s="263"/>
      <c r="P387" s="263"/>
      <c r="Q387" s="263"/>
      <c r="R387" s="263"/>
      <c r="S387" s="263"/>
      <c r="T387" s="264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65" t="s">
        <v>939</v>
      </c>
      <c r="AU387" s="265" t="s">
        <v>87</v>
      </c>
      <c r="AV387" s="13" t="s">
        <v>87</v>
      </c>
      <c r="AW387" s="13" t="s">
        <v>34</v>
      </c>
      <c r="AX387" s="13" t="s">
        <v>77</v>
      </c>
      <c r="AY387" s="265" t="s">
        <v>133</v>
      </c>
    </row>
    <row r="388" s="13" customFormat="1">
      <c r="A388" s="13"/>
      <c r="B388" s="255"/>
      <c r="C388" s="256"/>
      <c r="D388" s="225" t="s">
        <v>939</v>
      </c>
      <c r="E388" s="257" t="s">
        <v>1</v>
      </c>
      <c r="F388" s="258" t="s">
        <v>1167</v>
      </c>
      <c r="G388" s="256"/>
      <c r="H388" s="259">
        <v>16.079999999999998</v>
      </c>
      <c r="I388" s="260"/>
      <c r="J388" s="256"/>
      <c r="K388" s="256"/>
      <c r="L388" s="261"/>
      <c r="M388" s="262"/>
      <c r="N388" s="263"/>
      <c r="O388" s="263"/>
      <c r="P388" s="263"/>
      <c r="Q388" s="263"/>
      <c r="R388" s="263"/>
      <c r="S388" s="263"/>
      <c r="T388" s="264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65" t="s">
        <v>939</v>
      </c>
      <c r="AU388" s="265" t="s">
        <v>87</v>
      </c>
      <c r="AV388" s="13" t="s">
        <v>87</v>
      </c>
      <c r="AW388" s="13" t="s">
        <v>34</v>
      </c>
      <c r="AX388" s="13" t="s">
        <v>77</v>
      </c>
      <c r="AY388" s="265" t="s">
        <v>133</v>
      </c>
    </row>
    <row r="389" s="13" customFormat="1">
      <c r="A389" s="13"/>
      <c r="B389" s="255"/>
      <c r="C389" s="256"/>
      <c r="D389" s="225" t="s">
        <v>939</v>
      </c>
      <c r="E389" s="257" t="s">
        <v>1</v>
      </c>
      <c r="F389" s="258" t="s">
        <v>1168</v>
      </c>
      <c r="G389" s="256"/>
      <c r="H389" s="259">
        <v>1.8080000000000001</v>
      </c>
      <c r="I389" s="260"/>
      <c r="J389" s="256"/>
      <c r="K389" s="256"/>
      <c r="L389" s="261"/>
      <c r="M389" s="262"/>
      <c r="N389" s="263"/>
      <c r="O389" s="263"/>
      <c r="P389" s="263"/>
      <c r="Q389" s="263"/>
      <c r="R389" s="263"/>
      <c r="S389" s="263"/>
      <c r="T389" s="26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65" t="s">
        <v>939</v>
      </c>
      <c r="AU389" s="265" t="s">
        <v>87</v>
      </c>
      <c r="AV389" s="13" t="s">
        <v>87</v>
      </c>
      <c r="AW389" s="13" t="s">
        <v>34</v>
      </c>
      <c r="AX389" s="13" t="s">
        <v>77</v>
      </c>
      <c r="AY389" s="265" t="s">
        <v>133</v>
      </c>
    </row>
    <row r="390" s="13" customFormat="1">
      <c r="A390" s="13"/>
      <c r="B390" s="255"/>
      <c r="C390" s="256"/>
      <c r="D390" s="225" t="s">
        <v>939</v>
      </c>
      <c r="E390" s="257" t="s">
        <v>1</v>
      </c>
      <c r="F390" s="258" t="s">
        <v>1169</v>
      </c>
      <c r="G390" s="256"/>
      <c r="H390" s="259">
        <v>4</v>
      </c>
      <c r="I390" s="260"/>
      <c r="J390" s="256"/>
      <c r="K390" s="256"/>
      <c r="L390" s="261"/>
      <c r="M390" s="262"/>
      <c r="N390" s="263"/>
      <c r="O390" s="263"/>
      <c r="P390" s="263"/>
      <c r="Q390" s="263"/>
      <c r="R390" s="263"/>
      <c r="S390" s="263"/>
      <c r="T390" s="264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65" t="s">
        <v>939</v>
      </c>
      <c r="AU390" s="265" t="s">
        <v>87</v>
      </c>
      <c r="AV390" s="13" t="s">
        <v>87</v>
      </c>
      <c r="AW390" s="13" t="s">
        <v>34</v>
      </c>
      <c r="AX390" s="13" t="s">
        <v>77</v>
      </c>
      <c r="AY390" s="265" t="s">
        <v>133</v>
      </c>
    </row>
    <row r="391" s="13" customFormat="1">
      <c r="A391" s="13"/>
      <c r="B391" s="255"/>
      <c r="C391" s="256"/>
      <c r="D391" s="225" t="s">
        <v>939</v>
      </c>
      <c r="E391" s="257" t="s">
        <v>1</v>
      </c>
      <c r="F391" s="258" t="s">
        <v>1170</v>
      </c>
      <c r="G391" s="256"/>
      <c r="H391" s="259">
        <v>2.2000000000000002</v>
      </c>
      <c r="I391" s="260"/>
      <c r="J391" s="256"/>
      <c r="K391" s="256"/>
      <c r="L391" s="261"/>
      <c r="M391" s="262"/>
      <c r="N391" s="263"/>
      <c r="O391" s="263"/>
      <c r="P391" s="263"/>
      <c r="Q391" s="263"/>
      <c r="R391" s="263"/>
      <c r="S391" s="263"/>
      <c r="T391" s="264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65" t="s">
        <v>939</v>
      </c>
      <c r="AU391" s="265" t="s">
        <v>87</v>
      </c>
      <c r="AV391" s="13" t="s">
        <v>87</v>
      </c>
      <c r="AW391" s="13" t="s">
        <v>34</v>
      </c>
      <c r="AX391" s="13" t="s">
        <v>77</v>
      </c>
      <c r="AY391" s="265" t="s">
        <v>133</v>
      </c>
    </row>
    <row r="392" s="13" customFormat="1">
      <c r="A392" s="13"/>
      <c r="B392" s="255"/>
      <c r="C392" s="256"/>
      <c r="D392" s="225" t="s">
        <v>939</v>
      </c>
      <c r="E392" s="257" t="s">
        <v>1</v>
      </c>
      <c r="F392" s="258" t="s">
        <v>1171</v>
      </c>
      <c r="G392" s="256"/>
      <c r="H392" s="259">
        <v>2.8799999999999999</v>
      </c>
      <c r="I392" s="260"/>
      <c r="J392" s="256"/>
      <c r="K392" s="256"/>
      <c r="L392" s="261"/>
      <c r="M392" s="262"/>
      <c r="N392" s="263"/>
      <c r="O392" s="263"/>
      <c r="P392" s="263"/>
      <c r="Q392" s="263"/>
      <c r="R392" s="263"/>
      <c r="S392" s="263"/>
      <c r="T392" s="264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65" t="s">
        <v>939</v>
      </c>
      <c r="AU392" s="265" t="s">
        <v>87</v>
      </c>
      <c r="AV392" s="13" t="s">
        <v>87</v>
      </c>
      <c r="AW392" s="13" t="s">
        <v>34</v>
      </c>
      <c r="AX392" s="13" t="s">
        <v>77</v>
      </c>
      <c r="AY392" s="265" t="s">
        <v>133</v>
      </c>
    </row>
    <row r="393" s="13" customFormat="1">
      <c r="A393" s="13"/>
      <c r="B393" s="255"/>
      <c r="C393" s="256"/>
      <c r="D393" s="225" t="s">
        <v>939</v>
      </c>
      <c r="E393" s="257" t="s">
        <v>1</v>
      </c>
      <c r="F393" s="258" t="s">
        <v>1172</v>
      </c>
      <c r="G393" s="256"/>
      <c r="H393" s="259">
        <v>24.838999999999999</v>
      </c>
      <c r="I393" s="260"/>
      <c r="J393" s="256"/>
      <c r="K393" s="256"/>
      <c r="L393" s="261"/>
      <c r="M393" s="262"/>
      <c r="N393" s="263"/>
      <c r="O393" s="263"/>
      <c r="P393" s="263"/>
      <c r="Q393" s="263"/>
      <c r="R393" s="263"/>
      <c r="S393" s="263"/>
      <c r="T393" s="26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65" t="s">
        <v>939</v>
      </c>
      <c r="AU393" s="265" t="s">
        <v>87</v>
      </c>
      <c r="AV393" s="13" t="s">
        <v>87</v>
      </c>
      <c r="AW393" s="13" t="s">
        <v>34</v>
      </c>
      <c r="AX393" s="13" t="s">
        <v>77</v>
      </c>
      <c r="AY393" s="265" t="s">
        <v>133</v>
      </c>
    </row>
    <row r="394" s="14" customFormat="1">
      <c r="A394" s="14"/>
      <c r="B394" s="266"/>
      <c r="C394" s="267"/>
      <c r="D394" s="225" t="s">
        <v>939</v>
      </c>
      <c r="E394" s="268" t="s">
        <v>1</v>
      </c>
      <c r="F394" s="269" t="s">
        <v>941</v>
      </c>
      <c r="G394" s="267"/>
      <c r="H394" s="270">
        <v>60.911999999999999</v>
      </c>
      <c r="I394" s="271"/>
      <c r="J394" s="267"/>
      <c r="K394" s="267"/>
      <c r="L394" s="272"/>
      <c r="M394" s="273"/>
      <c r="N394" s="274"/>
      <c r="O394" s="274"/>
      <c r="P394" s="274"/>
      <c r="Q394" s="274"/>
      <c r="R394" s="274"/>
      <c r="S394" s="274"/>
      <c r="T394" s="27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76" t="s">
        <v>939</v>
      </c>
      <c r="AU394" s="276" t="s">
        <v>87</v>
      </c>
      <c r="AV394" s="14" t="s">
        <v>138</v>
      </c>
      <c r="AW394" s="14" t="s">
        <v>34</v>
      </c>
      <c r="AX394" s="14" t="s">
        <v>85</v>
      </c>
      <c r="AY394" s="276" t="s">
        <v>133</v>
      </c>
    </row>
    <row r="395" s="2" customFormat="1" ht="37.8" customHeight="1">
      <c r="A395" s="38"/>
      <c r="B395" s="39"/>
      <c r="C395" s="211" t="s">
        <v>320</v>
      </c>
      <c r="D395" s="211" t="s">
        <v>134</v>
      </c>
      <c r="E395" s="212" t="s">
        <v>1173</v>
      </c>
      <c r="F395" s="213" t="s">
        <v>1174</v>
      </c>
      <c r="G395" s="214" t="s">
        <v>938</v>
      </c>
      <c r="H395" s="215">
        <v>310.87599999999998</v>
      </c>
      <c r="I395" s="216"/>
      <c r="J395" s="217">
        <f>ROUND(I395*H395,2)</f>
        <v>0</v>
      </c>
      <c r="K395" s="218"/>
      <c r="L395" s="44"/>
      <c r="M395" s="219" t="s">
        <v>1</v>
      </c>
      <c r="N395" s="220" t="s">
        <v>42</v>
      </c>
      <c r="O395" s="91"/>
      <c r="P395" s="221">
        <f>O395*H395</f>
        <v>0</v>
      </c>
      <c r="Q395" s="221">
        <v>0</v>
      </c>
      <c r="R395" s="221">
        <f>Q395*H395</f>
        <v>0</v>
      </c>
      <c r="S395" s="221">
        <v>0</v>
      </c>
      <c r="T395" s="222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23" t="s">
        <v>138</v>
      </c>
      <c r="AT395" s="223" t="s">
        <v>134</v>
      </c>
      <c r="AU395" s="223" t="s">
        <v>87</v>
      </c>
      <c r="AY395" s="17" t="s">
        <v>133</v>
      </c>
      <c r="BE395" s="224">
        <f>IF(N395="základní",J395,0)</f>
        <v>0</v>
      </c>
      <c r="BF395" s="224">
        <f>IF(N395="snížená",J395,0)</f>
        <v>0</v>
      </c>
      <c r="BG395" s="224">
        <f>IF(N395="zákl. přenesená",J395,0)</f>
        <v>0</v>
      </c>
      <c r="BH395" s="224">
        <f>IF(N395="sníž. přenesená",J395,0)</f>
        <v>0</v>
      </c>
      <c r="BI395" s="224">
        <f>IF(N395="nulová",J395,0)</f>
        <v>0</v>
      </c>
      <c r="BJ395" s="17" t="s">
        <v>85</v>
      </c>
      <c r="BK395" s="224">
        <f>ROUND(I395*H395,2)</f>
        <v>0</v>
      </c>
      <c r="BL395" s="17" t="s">
        <v>138</v>
      </c>
      <c r="BM395" s="223" t="s">
        <v>323</v>
      </c>
    </row>
    <row r="396" s="15" customFormat="1">
      <c r="A396" s="15"/>
      <c r="B396" s="277"/>
      <c r="C396" s="278"/>
      <c r="D396" s="225" t="s">
        <v>939</v>
      </c>
      <c r="E396" s="279" t="s">
        <v>1</v>
      </c>
      <c r="F396" s="280" t="s">
        <v>1175</v>
      </c>
      <c r="G396" s="278"/>
      <c r="H396" s="279" t="s">
        <v>1</v>
      </c>
      <c r="I396" s="281"/>
      <c r="J396" s="278"/>
      <c r="K396" s="278"/>
      <c r="L396" s="282"/>
      <c r="M396" s="283"/>
      <c r="N396" s="284"/>
      <c r="O396" s="284"/>
      <c r="P396" s="284"/>
      <c r="Q396" s="284"/>
      <c r="R396" s="284"/>
      <c r="S396" s="284"/>
      <c r="T396" s="28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86" t="s">
        <v>939</v>
      </c>
      <c r="AU396" s="286" t="s">
        <v>87</v>
      </c>
      <c r="AV396" s="15" t="s">
        <v>85</v>
      </c>
      <c r="AW396" s="15" t="s">
        <v>34</v>
      </c>
      <c r="AX396" s="15" t="s">
        <v>77</v>
      </c>
      <c r="AY396" s="286" t="s">
        <v>133</v>
      </c>
    </row>
    <row r="397" s="13" customFormat="1">
      <c r="A397" s="13"/>
      <c r="B397" s="255"/>
      <c r="C397" s="256"/>
      <c r="D397" s="225" t="s">
        <v>939</v>
      </c>
      <c r="E397" s="257" t="s">
        <v>1</v>
      </c>
      <c r="F397" s="258" t="s">
        <v>1176</v>
      </c>
      <c r="G397" s="256"/>
      <c r="H397" s="259">
        <v>13.335000000000001</v>
      </c>
      <c r="I397" s="260"/>
      <c r="J397" s="256"/>
      <c r="K397" s="256"/>
      <c r="L397" s="261"/>
      <c r="M397" s="262"/>
      <c r="N397" s="263"/>
      <c r="O397" s="263"/>
      <c r="P397" s="263"/>
      <c r="Q397" s="263"/>
      <c r="R397" s="263"/>
      <c r="S397" s="263"/>
      <c r="T397" s="264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65" t="s">
        <v>939</v>
      </c>
      <c r="AU397" s="265" t="s">
        <v>87</v>
      </c>
      <c r="AV397" s="13" t="s">
        <v>87</v>
      </c>
      <c r="AW397" s="13" t="s">
        <v>34</v>
      </c>
      <c r="AX397" s="13" t="s">
        <v>77</v>
      </c>
      <c r="AY397" s="265" t="s">
        <v>133</v>
      </c>
    </row>
    <row r="398" s="13" customFormat="1">
      <c r="A398" s="13"/>
      <c r="B398" s="255"/>
      <c r="C398" s="256"/>
      <c r="D398" s="225" t="s">
        <v>939</v>
      </c>
      <c r="E398" s="257" t="s">
        <v>1</v>
      </c>
      <c r="F398" s="258" t="s">
        <v>1177</v>
      </c>
      <c r="G398" s="256"/>
      <c r="H398" s="259">
        <v>10.776999999999999</v>
      </c>
      <c r="I398" s="260"/>
      <c r="J398" s="256"/>
      <c r="K398" s="256"/>
      <c r="L398" s="261"/>
      <c r="M398" s="262"/>
      <c r="N398" s="263"/>
      <c r="O398" s="263"/>
      <c r="P398" s="263"/>
      <c r="Q398" s="263"/>
      <c r="R398" s="263"/>
      <c r="S398" s="263"/>
      <c r="T398" s="264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65" t="s">
        <v>939</v>
      </c>
      <c r="AU398" s="265" t="s">
        <v>87</v>
      </c>
      <c r="AV398" s="13" t="s">
        <v>87</v>
      </c>
      <c r="AW398" s="13" t="s">
        <v>34</v>
      </c>
      <c r="AX398" s="13" t="s">
        <v>77</v>
      </c>
      <c r="AY398" s="265" t="s">
        <v>133</v>
      </c>
    </row>
    <row r="399" s="13" customFormat="1">
      <c r="A399" s="13"/>
      <c r="B399" s="255"/>
      <c r="C399" s="256"/>
      <c r="D399" s="225" t="s">
        <v>939</v>
      </c>
      <c r="E399" s="257" t="s">
        <v>1</v>
      </c>
      <c r="F399" s="258" t="s">
        <v>1178</v>
      </c>
      <c r="G399" s="256"/>
      <c r="H399" s="259">
        <v>15.208</v>
      </c>
      <c r="I399" s="260"/>
      <c r="J399" s="256"/>
      <c r="K399" s="256"/>
      <c r="L399" s="261"/>
      <c r="M399" s="262"/>
      <c r="N399" s="263"/>
      <c r="O399" s="263"/>
      <c r="P399" s="263"/>
      <c r="Q399" s="263"/>
      <c r="R399" s="263"/>
      <c r="S399" s="263"/>
      <c r="T399" s="264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65" t="s">
        <v>939</v>
      </c>
      <c r="AU399" s="265" t="s">
        <v>87</v>
      </c>
      <c r="AV399" s="13" t="s">
        <v>87</v>
      </c>
      <c r="AW399" s="13" t="s">
        <v>34</v>
      </c>
      <c r="AX399" s="13" t="s">
        <v>77</v>
      </c>
      <c r="AY399" s="265" t="s">
        <v>133</v>
      </c>
    </row>
    <row r="400" s="13" customFormat="1">
      <c r="A400" s="13"/>
      <c r="B400" s="255"/>
      <c r="C400" s="256"/>
      <c r="D400" s="225" t="s">
        <v>939</v>
      </c>
      <c r="E400" s="257" t="s">
        <v>1</v>
      </c>
      <c r="F400" s="258" t="s">
        <v>1179</v>
      </c>
      <c r="G400" s="256"/>
      <c r="H400" s="259">
        <v>1.6639999999999999</v>
      </c>
      <c r="I400" s="260"/>
      <c r="J400" s="256"/>
      <c r="K400" s="256"/>
      <c r="L400" s="261"/>
      <c r="M400" s="262"/>
      <c r="N400" s="263"/>
      <c r="O400" s="263"/>
      <c r="P400" s="263"/>
      <c r="Q400" s="263"/>
      <c r="R400" s="263"/>
      <c r="S400" s="263"/>
      <c r="T400" s="26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65" t="s">
        <v>939</v>
      </c>
      <c r="AU400" s="265" t="s">
        <v>87</v>
      </c>
      <c r="AV400" s="13" t="s">
        <v>87</v>
      </c>
      <c r="AW400" s="13" t="s">
        <v>34</v>
      </c>
      <c r="AX400" s="13" t="s">
        <v>77</v>
      </c>
      <c r="AY400" s="265" t="s">
        <v>133</v>
      </c>
    </row>
    <row r="401" s="13" customFormat="1">
      <c r="A401" s="13"/>
      <c r="B401" s="255"/>
      <c r="C401" s="256"/>
      <c r="D401" s="225" t="s">
        <v>939</v>
      </c>
      <c r="E401" s="257" t="s">
        <v>1</v>
      </c>
      <c r="F401" s="258" t="s">
        <v>1180</v>
      </c>
      <c r="G401" s="256"/>
      <c r="H401" s="259">
        <v>5.0700000000000003</v>
      </c>
      <c r="I401" s="260"/>
      <c r="J401" s="256"/>
      <c r="K401" s="256"/>
      <c r="L401" s="261"/>
      <c r="M401" s="262"/>
      <c r="N401" s="263"/>
      <c r="O401" s="263"/>
      <c r="P401" s="263"/>
      <c r="Q401" s="263"/>
      <c r="R401" s="263"/>
      <c r="S401" s="263"/>
      <c r="T401" s="264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65" t="s">
        <v>939</v>
      </c>
      <c r="AU401" s="265" t="s">
        <v>87</v>
      </c>
      <c r="AV401" s="13" t="s">
        <v>87</v>
      </c>
      <c r="AW401" s="13" t="s">
        <v>34</v>
      </c>
      <c r="AX401" s="13" t="s">
        <v>77</v>
      </c>
      <c r="AY401" s="265" t="s">
        <v>133</v>
      </c>
    </row>
    <row r="402" s="13" customFormat="1">
      <c r="A402" s="13"/>
      <c r="B402" s="255"/>
      <c r="C402" s="256"/>
      <c r="D402" s="225" t="s">
        <v>939</v>
      </c>
      <c r="E402" s="257" t="s">
        <v>1</v>
      </c>
      <c r="F402" s="258" t="s">
        <v>1181</v>
      </c>
      <c r="G402" s="256"/>
      <c r="H402" s="259">
        <v>6.532</v>
      </c>
      <c r="I402" s="260"/>
      <c r="J402" s="256"/>
      <c r="K402" s="256"/>
      <c r="L402" s="261"/>
      <c r="M402" s="262"/>
      <c r="N402" s="263"/>
      <c r="O402" s="263"/>
      <c r="P402" s="263"/>
      <c r="Q402" s="263"/>
      <c r="R402" s="263"/>
      <c r="S402" s="263"/>
      <c r="T402" s="264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65" t="s">
        <v>939</v>
      </c>
      <c r="AU402" s="265" t="s">
        <v>87</v>
      </c>
      <c r="AV402" s="13" t="s">
        <v>87</v>
      </c>
      <c r="AW402" s="13" t="s">
        <v>34</v>
      </c>
      <c r="AX402" s="13" t="s">
        <v>77</v>
      </c>
      <c r="AY402" s="265" t="s">
        <v>133</v>
      </c>
    </row>
    <row r="403" s="13" customFormat="1">
      <c r="A403" s="13"/>
      <c r="B403" s="255"/>
      <c r="C403" s="256"/>
      <c r="D403" s="225" t="s">
        <v>939</v>
      </c>
      <c r="E403" s="257" t="s">
        <v>1</v>
      </c>
      <c r="F403" s="258" t="s">
        <v>1182</v>
      </c>
      <c r="G403" s="256"/>
      <c r="H403" s="259">
        <v>2.899</v>
      </c>
      <c r="I403" s="260"/>
      <c r="J403" s="256"/>
      <c r="K403" s="256"/>
      <c r="L403" s="261"/>
      <c r="M403" s="262"/>
      <c r="N403" s="263"/>
      <c r="O403" s="263"/>
      <c r="P403" s="263"/>
      <c r="Q403" s="263"/>
      <c r="R403" s="263"/>
      <c r="S403" s="263"/>
      <c r="T403" s="264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65" t="s">
        <v>939</v>
      </c>
      <c r="AU403" s="265" t="s">
        <v>87</v>
      </c>
      <c r="AV403" s="13" t="s">
        <v>87</v>
      </c>
      <c r="AW403" s="13" t="s">
        <v>34</v>
      </c>
      <c r="AX403" s="13" t="s">
        <v>77</v>
      </c>
      <c r="AY403" s="265" t="s">
        <v>133</v>
      </c>
    </row>
    <row r="404" s="13" customFormat="1">
      <c r="A404" s="13"/>
      <c r="B404" s="255"/>
      <c r="C404" s="256"/>
      <c r="D404" s="225" t="s">
        <v>939</v>
      </c>
      <c r="E404" s="257" t="s">
        <v>1</v>
      </c>
      <c r="F404" s="258" t="s">
        <v>1183</v>
      </c>
      <c r="G404" s="256"/>
      <c r="H404" s="259">
        <v>9.1319999999999997</v>
      </c>
      <c r="I404" s="260"/>
      <c r="J404" s="256"/>
      <c r="K404" s="256"/>
      <c r="L404" s="261"/>
      <c r="M404" s="262"/>
      <c r="N404" s="263"/>
      <c r="O404" s="263"/>
      <c r="P404" s="263"/>
      <c r="Q404" s="263"/>
      <c r="R404" s="263"/>
      <c r="S404" s="263"/>
      <c r="T404" s="264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65" t="s">
        <v>939</v>
      </c>
      <c r="AU404" s="265" t="s">
        <v>87</v>
      </c>
      <c r="AV404" s="13" t="s">
        <v>87</v>
      </c>
      <c r="AW404" s="13" t="s">
        <v>34</v>
      </c>
      <c r="AX404" s="13" t="s">
        <v>77</v>
      </c>
      <c r="AY404" s="265" t="s">
        <v>133</v>
      </c>
    </row>
    <row r="405" s="13" customFormat="1">
      <c r="A405" s="13"/>
      <c r="B405" s="255"/>
      <c r="C405" s="256"/>
      <c r="D405" s="225" t="s">
        <v>939</v>
      </c>
      <c r="E405" s="257" t="s">
        <v>1</v>
      </c>
      <c r="F405" s="258" t="s">
        <v>1184</v>
      </c>
      <c r="G405" s="256"/>
      <c r="H405" s="259">
        <v>14.599</v>
      </c>
      <c r="I405" s="260"/>
      <c r="J405" s="256"/>
      <c r="K405" s="256"/>
      <c r="L405" s="261"/>
      <c r="M405" s="262"/>
      <c r="N405" s="263"/>
      <c r="O405" s="263"/>
      <c r="P405" s="263"/>
      <c r="Q405" s="263"/>
      <c r="R405" s="263"/>
      <c r="S405" s="263"/>
      <c r="T405" s="26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65" t="s">
        <v>939</v>
      </c>
      <c r="AU405" s="265" t="s">
        <v>87</v>
      </c>
      <c r="AV405" s="13" t="s">
        <v>87</v>
      </c>
      <c r="AW405" s="13" t="s">
        <v>34</v>
      </c>
      <c r="AX405" s="13" t="s">
        <v>77</v>
      </c>
      <c r="AY405" s="265" t="s">
        <v>133</v>
      </c>
    </row>
    <row r="406" s="13" customFormat="1">
      <c r="A406" s="13"/>
      <c r="B406" s="255"/>
      <c r="C406" s="256"/>
      <c r="D406" s="225" t="s">
        <v>939</v>
      </c>
      <c r="E406" s="257" t="s">
        <v>1</v>
      </c>
      <c r="F406" s="258" t="s">
        <v>1185</v>
      </c>
      <c r="G406" s="256"/>
      <c r="H406" s="259">
        <v>24.195</v>
      </c>
      <c r="I406" s="260"/>
      <c r="J406" s="256"/>
      <c r="K406" s="256"/>
      <c r="L406" s="261"/>
      <c r="M406" s="262"/>
      <c r="N406" s="263"/>
      <c r="O406" s="263"/>
      <c r="P406" s="263"/>
      <c r="Q406" s="263"/>
      <c r="R406" s="263"/>
      <c r="S406" s="263"/>
      <c r="T406" s="264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65" t="s">
        <v>939</v>
      </c>
      <c r="AU406" s="265" t="s">
        <v>87</v>
      </c>
      <c r="AV406" s="13" t="s">
        <v>87</v>
      </c>
      <c r="AW406" s="13" t="s">
        <v>34</v>
      </c>
      <c r="AX406" s="13" t="s">
        <v>77</v>
      </c>
      <c r="AY406" s="265" t="s">
        <v>133</v>
      </c>
    </row>
    <row r="407" s="13" customFormat="1">
      <c r="A407" s="13"/>
      <c r="B407" s="255"/>
      <c r="C407" s="256"/>
      <c r="D407" s="225" t="s">
        <v>939</v>
      </c>
      <c r="E407" s="257" t="s">
        <v>1</v>
      </c>
      <c r="F407" s="258" t="s">
        <v>1186</v>
      </c>
      <c r="G407" s="256"/>
      <c r="H407" s="259">
        <v>5.8550000000000004</v>
      </c>
      <c r="I407" s="260"/>
      <c r="J407" s="256"/>
      <c r="K407" s="256"/>
      <c r="L407" s="261"/>
      <c r="M407" s="262"/>
      <c r="N407" s="263"/>
      <c r="O407" s="263"/>
      <c r="P407" s="263"/>
      <c r="Q407" s="263"/>
      <c r="R407" s="263"/>
      <c r="S407" s="263"/>
      <c r="T407" s="264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65" t="s">
        <v>939</v>
      </c>
      <c r="AU407" s="265" t="s">
        <v>87</v>
      </c>
      <c r="AV407" s="13" t="s">
        <v>87</v>
      </c>
      <c r="AW407" s="13" t="s">
        <v>34</v>
      </c>
      <c r="AX407" s="13" t="s">
        <v>77</v>
      </c>
      <c r="AY407" s="265" t="s">
        <v>133</v>
      </c>
    </row>
    <row r="408" s="13" customFormat="1">
      <c r="A408" s="13"/>
      <c r="B408" s="255"/>
      <c r="C408" s="256"/>
      <c r="D408" s="225" t="s">
        <v>939</v>
      </c>
      <c r="E408" s="257" t="s">
        <v>1</v>
      </c>
      <c r="F408" s="258" t="s">
        <v>1187</v>
      </c>
      <c r="G408" s="256"/>
      <c r="H408" s="259">
        <v>31.934000000000001</v>
      </c>
      <c r="I408" s="260"/>
      <c r="J408" s="256"/>
      <c r="K408" s="256"/>
      <c r="L408" s="261"/>
      <c r="M408" s="262"/>
      <c r="N408" s="263"/>
      <c r="O408" s="263"/>
      <c r="P408" s="263"/>
      <c r="Q408" s="263"/>
      <c r="R408" s="263"/>
      <c r="S408" s="263"/>
      <c r="T408" s="264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65" t="s">
        <v>939</v>
      </c>
      <c r="AU408" s="265" t="s">
        <v>87</v>
      </c>
      <c r="AV408" s="13" t="s">
        <v>87</v>
      </c>
      <c r="AW408" s="13" t="s">
        <v>34</v>
      </c>
      <c r="AX408" s="13" t="s">
        <v>77</v>
      </c>
      <c r="AY408" s="265" t="s">
        <v>133</v>
      </c>
    </row>
    <row r="409" s="13" customFormat="1">
      <c r="A409" s="13"/>
      <c r="B409" s="255"/>
      <c r="C409" s="256"/>
      <c r="D409" s="225" t="s">
        <v>939</v>
      </c>
      <c r="E409" s="257" t="s">
        <v>1</v>
      </c>
      <c r="F409" s="258" t="s">
        <v>1188</v>
      </c>
      <c r="G409" s="256"/>
      <c r="H409" s="259">
        <v>66.165999999999997</v>
      </c>
      <c r="I409" s="260"/>
      <c r="J409" s="256"/>
      <c r="K409" s="256"/>
      <c r="L409" s="261"/>
      <c r="M409" s="262"/>
      <c r="N409" s="263"/>
      <c r="O409" s="263"/>
      <c r="P409" s="263"/>
      <c r="Q409" s="263"/>
      <c r="R409" s="263"/>
      <c r="S409" s="263"/>
      <c r="T409" s="264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65" t="s">
        <v>939</v>
      </c>
      <c r="AU409" s="265" t="s">
        <v>87</v>
      </c>
      <c r="AV409" s="13" t="s">
        <v>87</v>
      </c>
      <c r="AW409" s="13" t="s">
        <v>34</v>
      </c>
      <c r="AX409" s="13" t="s">
        <v>77</v>
      </c>
      <c r="AY409" s="265" t="s">
        <v>133</v>
      </c>
    </row>
    <row r="410" s="13" customFormat="1">
      <c r="A410" s="13"/>
      <c r="B410" s="255"/>
      <c r="C410" s="256"/>
      <c r="D410" s="225" t="s">
        <v>939</v>
      </c>
      <c r="E410" s="257" t="s">
        <v>1</v>
      </c>
      <c r="F410" s="258" t="s">
        <v>1189</v>
      </c>
      <c r="G410" s="256"/>
      <c r="H410" s="259">
        <v>-7.5069999999999997</v>
      </c>
      <c r="I410" s="260"/>
      <c r="J410" s="256"/>
      <c r="K410" s="256"/>
      <c r="L410" s="261"/>
      <c r="M410" s="262"/>
      <c r="N410" s="263"/>
      <c r="O410" s="263"/>
      <c r="P410" s="263"/>
      <c r="Q410" s="263"/>
      <c r="R410" s="263"/>
      <c r="S410" s="263"/>
      <c r="T410" s="264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65" t="s">
        <v>939</v>
      </c>
      <c r="AU410" s="265" t="s">
        <v>87</v>
      </c>
      <c r="AV410" s="13" t="s">
        <v>87</v>
      </c>
      <c r="AW410" s="13" t="s">
        <v>34</v>
      </c>
      <c r="AX410" s="13" t="s">
        <v>77</v>
      </c>
      <c r="AY410" s="265" t="s">
        <v>133</v>
      </c>
    </row>
    <row r="411" s="13" customFormat="1">
      <c r="A411" s="13"/>
      <c r="B411" s="255"/>
      <c r="C411" s="256"/>
      <c r="D411" s="225" t="s">
        <v>939</v>
      </c>
      <c r="E411" s="257" t="s">
        <v>1</v>
      </c>
      <c r="F411" s="258" t="s">
        <v>1190</v>
      </c>
      <c r="G411" s="256"/>
      <c r="H411" s="259">
        <v>1.2709999999999999</v>
      </c>
      <c r="I411" s="260"/>
      <c r="J411" s="256"/>
      <c r="K411" s="256"/>
      <c r="L411" s="261"/>
      <c r="M411" s="262"/>
      <c r="N411" s="263"/>
      <c r="O411" s="263"/>
      <c r="P411" s="263"/>
      <c r="Q411" s="263"/>
      <c r="R411" s="263"/>
      <c r="S411" s="263"/>
      <c r="T411" s="264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65" t="s">
        <v>939</v>
      </c>
      <c r="AU411" s="265" t="s">
        <v>87</v>
      </c>
      <c r="AV411" s="13" t="s">
        <v>87</v>
      </c>
      <c r="AW411" s="13" t="s">
        <v>34</v>
      </c>
      <c r="AX411" s="13" t="s">
        <v>77</v>
      </c>
      <c r="AY411" s="265" t="s">
        <v>133</v>
      </c>
    </row>
    <row r="412" s="13" customFormat="1">
      <c r="A412" s="13"/>
      <c r="B412" s="255"/>
      <c r="C412" s="256"/>
      <c r="D412" s="225" t="s">
        <v>939</v>
      </c>
      <c r="E412" s="257" t="s">
        <v>1</v>
      </c>
      <c r="F412" s="258" t="s">
        <v>1191</v>
      </c>
      <c r="G412" s="256"/>
      <c r="H412" s="259">
        <v>4.3369999999999997</v>
      </c>
      <c r="I412" s="260"/>
      <c r="J412" s="256"/>
      <c r="K412" s="256"/>
      <c r="L412" s="261"/>
      <c r="M412" s="262"/>
      <c r="N412" s="263"/>
      <c r="O412" s="263"/>
      <c r="P412" s="263"/>
      <c r="Q412" s="263"/>
      <c r="R412" s="263"/>
      <c r="S412" s="263"/>
      <c r="T412" s="264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65" t="s">
        <v>939</v>
      </c>
      <c r="AU412" s="265" t="s">
        <v>87</v>
      </c>
      <c r="AV412" s="13" t="s">
        <v>87</v>
      </c>
      <c r="AW412" s="13" t="s">
        <v>34</v>
      </c>
      <c r="AX412" s="13" t="s">
        <v>77</v>
      </c>
      <c r="AY412" s="265" t="s">
        <v>133</v>
      </c>
    </row>
    <row r="413" s="13" customFormat="1">
      <c r="A413" s="13"/>
      <c r="B413" s="255"/>
      <c r="C413" s="256"/>
      <c r="D413" s="225" t="s">
        <v>939</v>
      </c>
      <c r="E413" s="257" t="s">
        <v>1</v>
      </c>
      <c r="F413" s="258" t="s">
        <v>1192</v>
      </c>
      <c r="G413" s="256"/>
      <c r="H413" s="259">
        <v>1.4310000000000001</v>
      </c>
      <c r="I413" s="260"/>
      <c r="J413" s="256"/>
      <c r="K413" s="256"/>
      <c r="L413" s="261"/>
      <c r="M413" s="262"/>
      <c r="N413" s="263"/>
      <c r="O413" s="263"/>
      <c r="P413" s="263"/>
      <c r="Q413" s="263"/>
      <c r="R413" s="263"/>
      <c r="S413" s="263"/>
      <c r="T413" s="264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65" t="s">
        <v>939</v>
      </c>
      <c r="AU413" s="265" t="s">
        <v>87</v>
      </c>
      <c r="AV413" s="13" t="s">
        <v>87</v>
      </c>
      <c r="AW413" s="13" t="s">
        <v>34</v>
      </c>
      <c r="AX413" s="13" t="s">
        <v>77</v>
      </c>
      <c r="AY413" s="265" t="s">
        <v>133</v>
      </c>
    </row>
    <row r="414" s="13" customFormat="1">
      <c r="A414" s="13"/>
      <c r="B414" s="255"/>
      <c r="C414" s="256"/>
      <c r="D414" s="225" t="s">
        <v>939</v>
      </c>
      <c r="E414" s="257" t="s">
        <v>1</v>
      </c>
      <c r="F414" s="258" t="s">
        <v>1193</v>
      </c>
      <c r="G414" s="256"/>
      <c r="H414" s="259">
        <v>18.824999999999999</v>
      </c>
      <c r="I414" s="260"/>
      <c r="J414" s="256"/>
      <c r="K414" s="256"/>
      <c r="L414" s="261"/>
      <c r="M414" s="262"/>
      <c r="N414" s="263"/>
      <c r="O414" s="263"/>
      <c r="P414" s="263"/>
      <c r="Q414" s="263"/>
      <c r="R414" s="263"/>
      <c r="S414" s="263"/>
      <c r="T414" s="264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65" t="s">
        <v>939</v>
      </c>
      <c r="AU414" s="265" t="s">
        <v>87</v>
      </c>
      <c r="AV414" s="13" t="s">
        <v>87</v>
      </c>
      <c r="AW414" s="13" t="s">
        <v>34</v>
      </c>
      <c r="AX414" s="13" t="s">
        <v>77</v>
      </c>
      <c r="AY414" s="265" t="s">
        <v>133</v>
      </c>
    </row>
    <row r="415" s="13" customFormat="1">
      <c r="A415" s="13"/>
      <c r="B415" s="255"/>
      <c r="C415" s="256"/>
      <c r="D415" s="225" t="s">
        <v>939</v>
      </c>
      <c r="E415" s="257" t="s">
        <v>1</v>
      </c>
      <c r="F415" s="258" t="s">
        <v>1194</v>
      </c>
      <c r="G415" s="256"/>
      <c r="H415" s="259">
        <v>2.0249999999999999</v>
      </c>
      <c r="I415" s="260"/>
      <c r="J415" s="256"/>
      <c r="K415" s="256"/>
      <c r="L415" s="261"/>
      <c r="M415" s="262"/>
      <c r="N415" s="263"/>
      <c r="O415" s="263"/>
      <c r="P415" s="263"/>
      <c r="Q415" s="263"/>
      <c r="R415" s="263"/>
      <c r="S415" s="263"/>
      <c r="T415" s="264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65" t="s">
        <v>939</v>
      </c>
      <c r="AU415" s="265" t="s">
        <v>87</v>
      </c>
      <c r="AV415" s="13" t="s">
        <v>87</v>
      </c>
      <c r="AW415" s="13" t="s">
        <v>34</v>
      </c>
      <c r="AX415" s="13" t="s">
        <v>77</v>
      </c>
      <c r="AY415" s="265" t="s">
        <v>133</v>
      </c>
    </row>
    <row r="416" s="13" customFormat="1">
      <c r="A416" s="13"/>
      <c r="B416" s="255"/>
      <c r="C416" s="256"/>
      <c r="D416" s="225" t="s">
        <v>939</v>
      </c>
      <c r="E416" s="257" t="s">
        <v>1</v>
      </c>
      <c r="F416" s="258" t="s">
        <v>1195</v>
      </c>
      <c r="G416" s="256"/>
      <c r="H416" s="259">
        <v>27.484000000000002</v>
      </c>
      <c r="I416" s="260"/>
      <c r="J416" s="256"/>
      <c r="K416" s="256"/>
      <c r="L416" s="261"/>
      <c r="M416" s="262"/>
      <c r="N416" s="263"/>
      <c r="O416" s="263"/>
      <c r="P416" s="263"/>
      <c r="Q416" s="263"/>
      <c r="R416" s="263"/>
      <c r="S416" s="263"/>
      <c r="T416" s="264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65" t="s">
        <v>939</v>
      </c>
      <c r="AU416" s="265" t="s">
        <v>87</v>
      </c>
      <c r="AV416" s="13" t="s">
        <v>87</v>
      </c>
      <c r="AW416" s="13" t="s">
        <v>34</v>
      </c>
      <c r="AX416" s="13" t="s">
        <v>77</v>
      </c>
      <c r="AY416" s="265" t="s">
        <v>133</v>
      </c>
    </row>
    <row r="417" s="13" customFormat="1">
      <c r="A417" s="13"/>
      <c r="B417" s="255"/>
      <c r="C417" s="256"/>
      <c r="D417" s="225" t="s">
        <v>939</v>
      </c>
      <c r="E417" s="257" t="s">
        <v>1</v>
      </c>
      <c r="F417" s="258" t="s">
        <v>1196</v>
      </c>
      <c r="G417" s="256"/>
      <c r="H417" s="259">
        <v>22.940999999999999</v>
      </c>
      <c r="I417" s="260"/>
      <c r="J417" s="256"/>
      <c r="K417" s="256"/>
      <c r="L417" s="261"/>
      <c r="M417" s="262"/>
      <c r="N417" s="263"/>
      <c r="O417" s="263"/>
      <c r="P417" s="263"/>
      <c r="Q417" s="263"/>
      <c r="R417" s="263"/>
      <c r="S417" s="263"/>
      <c r="T417" s="264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65" t="s">
        <v>939</v>
      </c>
      <c r="AU417" s="265" t="s">
        <v>87</v>
      </c>
      <c r="AV417" s="13" t="s">
        <v>87</v>
      </c>
      <c r="AW417" s="13" t="s">
        <v>34</v>
      </c>
      <c r="AX417" s="13" t="s">
        <v>77</v>
      </c>
      <c r="AY417" s="265" t="s">
        <v>133</v>
      </c>
    </row>
    <row r="418" s="13" customFormat="1">
      <c r="A418" s="13"/>
      <c r="B418" s="255"/>
      <c r="C418" s="256"/>
      <c r="D418" s="225" t="s">
        <v>939</v>
      </c>
      <c r="E418" s="257" t="s">
        <v>1</v>
      </c>
      <c r="F418" s="258" t="s">
        <v>1197</v>
      </c>
      <c r="G418" s="256"/>
      <c r="H418" s="259">
        <v>23.079000000000001</v>
      </c>
      <c r="I418" s="260"/>
      <c r="J418" s="256"/>
      <c r="K418" s="256"/>
      <c r="L418" s="261"/>
      <c r="M418" s="262"/>
      <c r="N418" s="263"/>
      <c r="O418" s="263"/>
      <c r="P418" s="263"/>
      <c r="Q418" s="263"/>
      <c r="R418" s="263"/>
      <c r="S418" s="263"/>
      <c r="T418" s="26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65" t="s">
        <v>939</v>
      </c>
      <c r="AU418" s="265" t="s">
        <v>87</v>
      </c>
      <c r="AV418" s="13" t="s">
        <v>87</v>
      </c>
      <c r="AW418" s="13" t="s">
        <v>34</v>
      </c>
      <c r="AX418" s="13" t="s">
        <v>77</v>
      </c>
      <c r="AY418" s="265" t="s">
        <v>133</v>
      </c>
    </row>
    <row r="419" s="13" customFormat="1">
      <c r="A419" s="13"/>
      <c r="B419" s="255"/>
      <c r="C419" s="256"/>
      <c r="D419" s="225" t="s">
        <v>939</v>
      </c>
      <c r="E419" s="257" t="s">
        <v>1</v>
      </c>
      <c r="F419" s="258" t="s">
        <v>1198</v>
      </c>
      <c r="G419" s="256"/>
      <c r="H419" s="259">
        <v>9.6240000000000006</v>
      </c>
      <c r="I419" s="260"/>
      <c r="J419" s="256"/>
      <c r="K419" s="256"/>
      <c r="L419" s="261"/>
      <c r="M419" s="262"/>
      <c r="N419" s="263"/>
      <c r="O419" s="263"/>
      <c r="P419" s="263"/>
      <c r="Q419" s="263"/>
      <c r="R419" s="263"/>
      <c r="S419" s="263"/>
      <c r="T419" s="264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65" t="s">
        <v>939</v>
      </c>
      <c r="AU419" s="265" t="s">
        <v>87</v>
      </c>
      <c r="AV419" s="13" t="s">
        <v>87</v>
      </c>
      <c r="AW419" s="13" t="s">
        <v>34</v>
      </c>
      <c r="AX419" s="13" t="s">
        <v>77</v>
      </c>
      <c r="AY419" s="265" t="s">
        <v>133</v>
      </c>
    </row>
    <row r="420" s="14" customFormat="1">
      <c r="A420" s="14"/>
      <c r="B420" s="266"/>
      <c r="C420" s="267"/>
      <c r="D420" s="225" t="s">
        <v>939</v>
      </c>
      <c r="E420" s="268" t="s">
        <v>1</v>
      </c>
      <c r="F420" s="269" t="s">
        <v>941</v>
      </c>
      <c r="G420" s="267"/>
      <c r="H420" s="270">
        <v>310.87600000000003</v>
      </c>
      <c r="I420" s="271"/>
      <c r="J420" s="267"/>
      <c r="K420" s="267"/>
      <c r="L420" s="272"/>
      <c r="M420" s="273"/>
      <c r="N420" s="274"/>
      <c r="O420" s="274"/>
      <c r="P420" s="274"/>
      <c r="Q420" s="274"/>
      <c r="R420" s="274"/>
      <c r="S420" s="274"/>
      <c r="T420" s="275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76" t="s">
        <v>939</v>
      </c>
      <c r="AU420" s="276" t="s">
        <v>87</v>
      </c>
      <c r="AV420" s="14" t="s">
        <v>138</v>
      </c>
      <c r="AW420" s="14" t="s">
        <v>34</v>
      </c>
      <c r="AX420" s="14" t="s">
        <v>85</v>
      </c>
      <c r="AY420" s="276" t="s">
        <v>133</v>
      </c>
    </row>
    <row r="421" s="2" customFormat="1" ht="16.5" customHeight="1">
      <c r="A421" s="38"/>
      <c r="B421" s="39"/>
      <c r="C421" s="211" t="s">
        <v>227</v>
      </c>
      <c r="D421" s="211" t="s">
        <v>134</v>
      </c>
      <c r="E421" s="212" t="s">
        <v>1199</v>
      </c>
      <c r="F421" s="213" t="s">
        <v>1200</v>
      </c>
      <c r="G421" s="214" t="s">
        <v>938</v>
      </c>
      <c r="H421" s="215">
        <v>32.978999999999999</v>
      </c>
      <c r="I421" s="216"/>
      <c r="J421" s="217">
        <f>ROUND(I421*H421,2)</f>
        <v>0</v>
      </c>
      <c r="K421" s="218"/>
      <c r="L421" s="44"/>
      <c r="M421" s="219" t="s">
        <v>1</v>
      </c>
      <c r="N421" s="220" t="s">
        <v>42</v>
      </c>
      <c r="O421" s="91"/>
      <c r="P421" s="221">
        <f>O421*H421</f>
        <v>0</v>
      </c>
      <c r="Q421" s="221">
        <v>0</v>
      </c>
      <c r="R421" s="221">
        <f>Q421*H421</f>
        <v>0</v>
      </c>
      <c r="S421" s="221">
        <v>0</v>
      </c>
      <c r="T421" s="222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23" t="s">
        <v>138</v>
      </c>
      <c r="AT421" s="223" t="s">
        <v>134</v>
      </c>
      <c r="AU421" s="223" t="s">
        <v>87</v>
      </c>
      <c r="AY421" s="17" t="s">
        <v>133</v>
      </c>
      <c r="BE421" s="224">
        <f>IF(N421="základní",J421,0)</f>
        <v>0</v>
      </c>
      <c r="BF421" s="224">
        <f>IF(N421="snížená",J421,0)</f>
        <v>0</v>
      </c>
      <c r="BG421" s="224">
        <f>IF(N421="zákl. přenesená",J421,0)</f>
        <v>0</v>
      </c>
      <c r="BH421" s="224">
        <f>IF(N421="sníž. přenesená",J421,0)</f>
        <v>0</v>
      </c>
      <c r="BI421" s="224">
        <f>IF(N421="nulová",J421,0)</f>
        <v>0</v>
      </c>
      <c r="BJ421" s="17" t="s">
        <v>85</v>
      </c>
      <c r="BK421" s="224">
        <f>ROUND(I421*H421,2)</f>
        <v>0</v>
      </c>
      <c r="BL421" s="17" t="s">
        <v>138</v>
      </c>
      <c r="BM421" s="223" t="s">
        <v>326</v>
      </c>
    </row>
    <row r="422" s="15" customFormat="1">
      <c r="A422" s="15"/>
      <c r="B422" s="277"/>
      <c r="C422" s="278"/>
      <c r="D422" s="225" t="s">
        <v>939</v>
      </c>
      <c r="E422" s="279" t="s">
        <v>1</v>
      </c>
      <c r="F422" s="280" t="s">
        <v>1161</v>
      </c>
      <c r="G422" s="278"/>
      <c r="H422" s="279" t="s">
        <v>1</v>
      </c>
      <c r="I422" s="281"/>
      <c r="J422" s="278"/>
      <c r="K422" s="278"/>
      <c r="L422" s="282"/>
      <c r="M422" s="283"/>
      <c r="N422" s="284"/>
      <c r="O422" s="284"/>
      <c r="P422" s="284"/>
      <c r="Q422" s="284"/>
      <c r="R422" s="284"/>
      <c r="S422" s="284"/>
      <c r="T422" s="28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T422" s="286" t="s">
        <v>939</v>
      </c>
      <c r="AU422" s="286" t="s">
        <v>87</v>
      </c>
      <c r="AV422" s="15" t="s">
        <v>85</v>
      </c>
      <c r="AW422" s="15" t="s">
        <v>34</v>
      </c>
      <c r="AX422" s="15" t="s">
        <v>77</v>
      </c>
      <c r="AY422" s="286" t="s">
        <v>133</v>
      </c>
    </row>
    <row r="423" s="13" customFormat="1">
      <c r="A423" s="13"/>
      <c r="B423" s="255"/>
      <c r="C423" s="256"/>
      <c r="D423" s="225" t="s">
        <v>939</v>
      </c>
      <c r="E423" s="257" t="s">
        <v>1</v>
      </c>
      <c r="F423" s="258" t="s">
        <v>1162</v>
      </c>
      <c r="G423" s="256"/>
      <c r="H423" s="259">
        <v>32.978999999999999</v>
      </c>
      <c r="I423" s="260"/>
      <c r="J423" s="256"/>
      <c r="K423" s="256"/>
      <c r="L423" s="261"/>
      <c r="M423" s="262"/>
      <c r="N423" s="263"/>
      <c r="O423" s="263"/>
      <c r="P423" s="263"/>
      <c r="Q423" s="263"/>
      <c r="R423" s="263"/>
      <c r="S423" s="263"/>
      <c r="T423" s="264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65" t="s">
        <v>939</v>
      </c>
      <c r="AU423" s="265" t="s">
        <v>87</v>
      </c>
      <c r="AV423" s="13" t="s">
        <v>87</v>
      </c>
      <c r="AW423" s="13" t="s">
        <v>34</v>
      </c>
      <c r="AX423" s="13" t="s">
        <v>77</v>
      </c>
      <c r="AY423" s="265" t="s">
        <v>133</v>
      </c>
    </row>
    <row r="424" s="14" customFormat="1">
      <c r="A424" s="14"/>
      <c r="B424" s="266"/>
      <c r="C424" s="267"/>
      <c r="D424" s="225" t="s">
        <v>939</v>
      </c>
      <c r="E424" s="268" t="s">
        <v>1</v>
      </c>
      <c r="F424" s="269" t="s">
        <v>941</v>
      </c>
      <c r="G424" s="267"/>
      <c r="H424" s="270">
        <v>32.978999999999999</v>
      </c>
      <c r="I424" s="271"/>
      <c r="J424" s="267"/>
      <c r="K424" s="267"/>
      <c r="L424" s="272"/>
      <c r="M424" s="273"/>
      <c r="N424" s="274"/>
      <c r="O424" s="274"/>
      <c r="P424" s="274"/>
      <c r="Q424" s="274"/>
      <c r="R424" s="274"/>
      <c r="S424" s="274"/>
      <c r="T424" s="275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76" t="s">
        <v>939</v>
      </c>
      <c r="AU424" s="276" t="s">
        <v>87</v>
      </c>
      <c r="AV424" s="14" t="s">
        <v>138</v>
      </c>
      <c r="AW424" s="14" t="s">
        <v>34</v>
      </c>
      <c r="AX424" s="14" t="s">
        <v>85</v>
      </c>
      <c r="AY424" s="276" t="s">
        <v>133</v>
      </c>
    </row>
    <row r="425" s="2" customFormat="1" ht="21.75" customHeight="1">
      <c r="A425" s="38"/>
      <c r="B425" s="39"/>
      <c r="C425" s="211" t="s">
        <v>327</v>
      </c>
      <c r="D425" s="211" t="s">
        <v>134</v>
      </c>
      <c r="E425" s="212" t="s">
        <v>1201</v>
      </c>
      <c r="F425" s="213" t="s">
        <v>1202</v>
      </c>
      <c r="G425" s="214" t="s">
        <v>938</v>
      </c>
      <c r="H425" s="215">
        <v>4.532</v>
      </c>
      <c r="I425" s="216"/>
      <c r="J425" s="217">
        <f>ROUND(I425*H425,2)</f>
        <v>0</v>
      </c>
      <c r="K425" s="218"/>
      <c r="L425" s="44"/>
      <c r="M425" s="219" t="s">
        <v>1</v>
      </c>
      <c r="N425" s="220" t="s">
        <v>42</v>
      </c>
      <c r="O425" s="91"/>
      <c r="P425" s="221">
        <f>O425*H425</f>
        <v>0</v>
      </c>
      <c r="Q425" s="221">
        <v>0</v>
      </c>
      <c r="R425" s="221">
        <f>Q425*H425</f>
        <v>0</v>
      </c>
      <c r="S425" s="221">
        <v>0</v>
      </c>
      <c r="T425" s="222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23" t="s">
        <v>138</v>
      </c>
      <c r="AT425" s="223" t="s">
        <v>134</v>
      </c>
      <c r="AU425" s="223" t="s">
        <v>87</v>
      </c>
      <c r="AY425" s="17" t="s">
        <v>133</v>
      </c>
      <c r="BE425" s="224">
        <f>IF(N425="základní",J425,0)</f>
        <v>0</v>
      </c>
      <c r="BF425" s="224">
        <f>IF(N425="snížená",J425,0)</f>
        <v>0</v>
      </c>
      <c r="BG425" s="224">
        <f>IF(N425="zákl. přenesená",J425,0)</f>
        <v>0</v>
      </c>
      <c r="BH425" s="224">
        <f>IF(N425="sníž. přenesená",J425,0)</f>
        <v>0</v>
      </c>
      <c r="BI425" s="224">
        <f>IF(N425="nulová",J425,0)</f>
        <v>0</v>
      </c>
      <c r="BJ425" s="17" t="s">
        <v>85</v>
      </c>
      <c r="BK425" s="224">
        <f>ROUND(I425*H425,2)</f>
        <v>0</v>
      </c>
      <c r="BL425" s="17" t="s">
        <v>138</v>
      </c>
      <c r="BM425" s="223" t="s">
        <v>330</v>
      </c>
    </row>
    <row r="426" s="15" customFormat="1">
      <c r="A426" s="15"/>
      <c r="B426" s="277"/>
      <c r="C426" s="278"/>
      <c r="D426" s="225" t="s">
        <v>939</v>
      </c>
      <c r="E426" s="279" t="s">
        <v>1</v>
      </c>
      <c r="F426" s="280" t="s">
        <v>1203</v>
      </c>
      <c r="G426" s="278"/>
      <c r="H426" s="279" t="s">
        <v>1</v>
      </c>
      <c r="I426" s="281"/>
      <c r="J426" s="278"/>
      <c r="K426" s="278"/>
      <c r="L426" s="282"/>
      <c r="M426" s="283"/>
      <c r="N426" s="284"/>
      <c r="O426" s="284"/>
      <c r="P426" s="284"/>
      <c r="Q426" s="284"/>
      <c r="R426" s="284"/>
      <c r="S426" s="284"/>
      <c r="T426" s="28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86" t="s">
        <v>939</v>
      </c>
      <c r="AU426" s="286" t="s">
        <v>87</v>
      </c>
      <c r="AV426" s="15" t="s">
        <v>85</v>
      </c>
      <c r="AW426" s="15" t="s">
        <v>34</v>
      </c>
      <c r="AX426" s="15" t="s">
        <v>77</v>
      </c>
      <c r="AY426" s="286" t="s">
        <v>133</v>
      </c>
    </row>
    <row r="427" s="13" customFormat="1">
      <c r="A427" s="13"/>
      <c r="B427" s="255"/>
      <c r="C427" s="256"/>
      <c r="D427" s="225" t="s">
        <v>939</v>
      </c>
      <c r="E427" s="257" t="s">
        <v>1</v>
      </c>
      <c r="F427" s="258" t="s">
        <v>1204</v>
      </c>
      <c r="G427" s="256"/>
      <c r="H427" s="259">
        <v>1.1100000000000001</v>
      </c>
      <c r="I427" s="260"/>
      <c r="J427" s="256"/>
      <c r="K427" s="256"/>
      <c r="L427" s="261"/>
      <c r="M427" s="262"/>
      <c r="N427" s="263"/>
      <c r="O427" s="263"/>
      <c r="P427" s="263"/>
      <c r="Q427" s="263"/>
      <c r="R427" s="263"/>
      <c r="S427" s="263"/>
      <c r="T427" s="264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65" t="s">
        <v>939</v>
      </c>
      <c r="AU427" s="265" t="s">
        <v>87</v>
      </c>
      <c r="AV427" s="13" t="s">
        <v>87</v>
      </c>
      <c r="AW427" s="13" t="s">
        <v>34</v>
      </c>
      <c r="AX427" s="13" t="s">
        <v>77</v>
      </c>
      <c r="AY427" s="265" t="s">
        <v>133</v>
      </c>
    </row>
    <row r="428" s="13" customFormat="1">
      <c r="A428" s="13"/>
      <c r="B428" s="255"/>
      <c r="C428" s="256"/>
      <c r="D428" s="225" t="s">
        <v>939</v>
      </c>
      <c r="E428" s="257" t="s">
        <v>1</v>
      </c>
      <c r="F428" s="258" t="s">
        <v>1205</v>
      </c>
      <c r="G428" s="256"/>
      <c r="H428" s="259">
        <v>3.4220000000000002</v>
      </c>
      <c r="I428" s="260"/>
      <c r="J428" s="256"/>
      <c r="K428" s="256"/>
      <c r="L428" s="261"/>
      <c r="M428" s="262"/>
      <c r="N428" s="263"/>
      <c r="O428" s="263"/>
      <c r="P428" s="263"/>
      <c r="Q428" s="263"/>
      <c r="R428" s="263"/>
      <c r="S428" s="263"/>
      <c r="T428" s="264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65" t="s">
        <v>939</v>
      </c>
      <c r="AU428" s="265" t="s">
        <v>87</v>
      </c>
      <c r="AV428" s="13" t="s">
        <v>87</v>
      </c>
      <c r="AW428" s="13" t="s">
        <v>34</v>
      </c>
      <c r="AX428" s="13" t="s">
        <v>77</v>
      </c>
      <c r="AY428" s="265" t="s">
        <v>133</v>
      </c>
    </row>
    <row r="429" s="14" customFormat="1">
      <c r="A429" s="14"/>
      <c r="B429" s="266"/>
      <c r="C429" s="267"/>
      <c r="D429" s="225" t="s">
        <v>939</v>
      </c>
      <c r="E429" s="268" t="s">
        <v>1</v>
      </c>
      <c r="F429" s="269" t="s">
        <v>941</v>
      </c>
      <c r="G429" s="267"/>
      <c r="H429" s="270">
        <v>4.532</v>
      </c>
      <c r="I429" s="271"/>
      <c r="J429" s="267"/>
      <c r="K429" s="267"/>
      <c r="L429" s="272"/>
      <c r="M429" s="273"/>
      <c r="N429" s="274"/>
      <c r="O429" s="274"/>
      <c r="P429" s="274"/>
      <c r="Q429" s="274"/>
      <c r="R429" s="274"/>
      <c r="S429" s="274"/>
      <c r="T429" s="275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76" t="s">
        <v>939</v>
      </c>
      <c r="AU429" s="276" t="s">
        <v>87</v>
      </c>
      <c r="AV429" s="14" t="s">
        <v>138</v>
      </c>
      <c r="AW429" s="14" t="s">
        <v>34</v>
      </c>
      <c r="AX429" s="14" t="s">
        <v>85</v>
      </c>
      <c r="AY429" s="276" t="s">
        <v>133</v>
      </c>
    </row>
    <row r="430" s="2" customFormat="1" ht="37.8" customHeight="1">
      <c r="A430" s="38"/>
      <c r="B430" s="39"/>
      <c r="C430" s="211" t="s">
        <v>233</v>
      </c>
      <c r="D430" s="211" t="s">
        <v>134</v>
      </c>
      <c r="E430" s="212" t="s">
        <v>1206</v>
      </c>
      <c r="F430" s="213" t="s">
        <v>1207</v>
      </c>
      <c r="G430" s="214" t="s">
        <v>938</v>
      </c>
      <c r="H430" s="215">
        <v>5.2309999999999999</v>
      </c>
      <c r="I430" s="216"/>
      <c r="J430" s="217">
        <f>ROUND(I430*H430,2)</f>
        <v>0</v>
      </c>
      <c r="K430" s="218"/>
      <c r="L430" s="44"/>
      <c r="M430" s="219" t="s">
        <v>1</v>
      </c>
      <c r="N430" s="220" t="s">
        <v>42</v>
      </c>
      <c r="O430" s="91"/>
      <c r="P430" s="221">
        <f>O430*H430</f>
        <v>0</v>
      </c>
      <c r="Q430" s="221">
        <v>0</v>
      </c>
      <c r="R430" s="221">
        <f>Q430*H430</f>
        <v>0</v>
      </c>
      <c r="S430" s="221">
        <v>0</v>
      </c>
      <c r="T430" s="222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23" t="s">
        <v>138</v>
      </c>
      <c r="AT430" s="223" t="s">
        <v>134</v>
      </c>
      <c r="AU430" s="223" t="s">
        <v>87</v>
      </c>
      <c r="AY430" s="17" t="s">
        <v>133</v>
      </c>
      <c r="BE430" s="224">
        <f>IF(N430="základní",J430,0)</f>
        <v>0</v>
      </c>
      <c r="BF430" s="224">
        <f>IF(N430="snížená",J430,0)</f>
        <v>0</v>
      </c>
      <c r="BG430" s="224">
        <f>IF(N430="zákl. přenesená",J430,0)</f>
        <v>0</v>
      </c>
      <c r="BH430" s="224">
        <f>IF(N430="sníž. přenesená",J430,0)</f>
        <v>0</v>
      </c>
      <c r="BI430" s="224">
        <f>IF(N430="nulová",J430,0)</f>
        <v>0</v>
      </c>
      <c r="BJ430" s="17" t="s">
        <v>85</v>
      </c>
      <c r="BK430" s="224">
        <f>ROUND(I430*H430,2)</f>
        <v>0</v>
      </c>
      <c r="BL430" s="17" t="s">
        <v>138</v>
      </c>
      <c r="BM430" s="223" t="s">
        <v>333</v>
      </c>
    </row>
    <row r="431" s="15" customFormat="1">
      <c r="A431" s="15"/>
      <c r="B431" s="277"/>
      <c r="C431" s="278"/>
      <c r="D431" s="225" t="s">
        <v>939</v>
      </c>
      <c r="E431" s="279" t="s">
        <v>1</v>
      </c>
      <c r="F431" s="280" t="s">
        <v>1203</v>
      </c>
      <c r="G431" s="278"/>
      <c r="H431" s="279" t="s">
        <v>1</v>
      </c>
      <c r="I431" s="281"/>
      <c r="J431" s="278"/>
      <c r="K431" s="278"/>
      <c r="L431" s="282"/>
      <c r="M431" s="283"/>
      <c r="N431" s="284"/>
      <c r="O431" s="284"/>
      <c r="P431" s="284"/>
      <c r="Q431" s="284"/>
      <c r="R431" s="284"/>
      <c r="S431" s="284"/>
      <c r="T431" s="28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86" t="s">
        <v>939</v>
      </c>
      <c r="AU431" s="286" t="s">
        <v>87</v>
      </c>
      <c r="AV431" s="15" t="s">
        <v>85</v>
      </c>
      <c r="AW431" s="15" t="s">
        <v>34</v>
      </c>
      <c r="AX431" s="15" t="s">
        <v>77</v>
      </c>
      <c r="AY431" s="286" t="s">
        <v>133</v>
      </c>
    </row>
    <row r="432" s="13" customFormat="1">
      <c r="A432" s="13"/>
      <c r="B432" s="255"/>
      <c r="C432" s="256"/>
      <c r="D432" s="225" t="s">
        <v>939</v>
      </c>
      <c r="E432" s="257" t="s">
        <v>1</v>
      </c>
      <c r="F432" s="258" t="s">
        <v>1208</v>
      </c>
      <c r="G432" s="256"/>
      <c r="H432" s="259">
        <v>2.105</v>
      </c>
      <c r="I432" s="260"/>
      <c r="J432" s="256"/>
      <c r="K432" s="256"/>
      <c r="L432" s="261"/>
      <c r="M432" s="262"/>
      <c r="N432" s="263"/>
      <c r="O432" s="263"/>
      <c r="P432" s="263"/>
      <c r="Q432" s="263"/>
      <c r="R432" s="263"/>
      <c r="S432" s="263"/>
      <c r="T432" s="26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65" t="s">
        <v>939</v>
      </c>
      <c r="AU432" s="265" t="s">
        <v>87</v>
      </c>
      <c r="AV432" s="13" t="s">
        <v>87</v>
      </c>
      <c r="AW432" s="13" t="s">
        <v>34</v>
      </c>
      <c r="AX432" s="13" t="s">
        <v>77</v>
      </c>
      <c r="AY432" s="265" t="s">
        <v>133</v>
      </c>
    </row>
    <row r="433" s="13" customFormat="1">
      <c r="A433" s="13"/>
      <c r="B433" s="255"/>
      <c r="C433" s="256"/>
      <c r="D433" s="225" t="s">
        <v>939</v>
      </c>
      <c r="E433" s="257" t="s">
        <v>1</v>
      </c>
      <c r="F433" s="258" t="s">
        <v>1209</v>
      </c>
      <c r="G433" s="256"/>
      <c r="H433" s="259">
        <v>3.1259999999999999</v>
      </c>
      <c r="I433" s="260"/>
      <c r="J433" s="256"/>
      <c r="K433" s="256"/>
      <c r="L433" s="261"/>
      <c r="M433" s="262"/>
      <c r="N433" s="263"/>
      <c r="O433" s="263"/>
      <c r="P433" s="263"/>
      <c r="Q433" s="263"/>
      <c r="R433" s="263"/>
      <c r="S433" s="263"/>
      <c r="T433" s="264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65" t="s">
        <v>939</v>
      </c>
      <c r="AU433" s="265" t="s">
        <v>87</v>
      </c>
      <c r="AV433" s="13" t="s">
        <v>87</v>
      </c>
      <c r="AW433" s="13" t="s">
        <v>34</v>
      </c>
      <c r="AX433" s="13" t="s">
        <v>77</v>
      </c>
      <c r="AY433" s="265" t="s">
        <v>133</v>
      </c>
    </row>
    <row r="434" s="14" customFormat="1">
      <c r="A434" s="14"/>
      <c r="B434" s="266"/>
      <c r="C434" s="267"/>
      <c r="D434" s="225" t="s">
        <v>939</v>
      </c>
      <c r="E434" s="268" t="s">
        <v>1</v>
      </c>
      <c r="F434" s="269" t="s">
        <v>941</v>
      </c>
      <c r="G434" s="267"/>
      <c r="H434" s="270">
        <v>5.2309999999999999</v>
      </c>
      <c r="I434" s="271"/>
      <c r="J434" s="267"/>
      <c r="K434" s="267"/>
      <c r="L434" s="272"/>
      <c r="M434" s="273"/>
      <c r="N434" s="274"/>
      <c r="O434" s="274"/>
      <c r="P434" s="274"/>
      <c r="Q434" s="274"/>
      <c r="R434" s="274"/>
      <c r="S434" s="274"/>
      <c r="T434" s="275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76" t="s">
        <v>939</v>
      </c>
      <c r="AU434" s="276" t="s">
        <v>87</v>
      </c>
      <c r="AV434" s="14" t="s">
        <v>138</v>
      </c>
      <c r="AW434" s="14" t="s">
        <v>34</v>
      </c>
      <c r="AX434" s="14" t="s">
        <v>85</v>
      </c>
      <c r="AY434" s="276" t="s">
        <v>133</v>
      </c>
    </row>
    <row r="435" s="2" customFormat="1" ht="16.5" customHeight="1">
      <c r="A435" s="38"/>
      <c r="B435" s="39"/>
      <c r="C435" s="230" t="s">
        <v>334</v>
      </c>
      <c r="D435" s="230" t="s">
        <v>574</v>
      </c>
      <c r="E435" s="231" t="s">
        <v>1210</v>
      </c>
      <c r="F435" s="232" t="s">
        <v>1211</v>
      </c>
      <c r="G435" s="233" t="s">
        <v>938</v>
      </c>
      <c r="H435" s="234">
        <v>12.957000000000001</v>
      </c>
      <c r="I435" s="235"/>
      <c r="J435" s="236">
        <f>ROUND(I435*H435,2)</f>
        <v>0</v>
      </c>
      <c r="K435" s="237"/>
      <c r="L435" s="238"/>
      <c r="M435" s="239" t="s">
        <v>1</v>
      </c>
      <c r="N435" s="240" t="s">
        <v>42</v>
      </c>
      <c r="O435" s="91"/>
      <c r="P435" s="221">
        <f>O435*H435</f>
        <v>0</v>
      </c>
      <c r="Q435" s="221">
        <v>0</v>
      </c>
      <c r="R435" s="221">
        <f>Q435*H435</f>
        <v>0</v>
      </c>
      <c r="S435" s="221">
        <v>0</v>
      </c>
      <c r="T435" s="222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23" t="s">
        <v>147</v>
      </c>
      <c r="AT435" s="223" t="s">
        <v>574</v>
      </c>
      <c r="AU435" s="223" t="s">
        <v>87</v>
      </c>
      <c r="AY435" s="17" t="s">
        <v>133</v>
      </c>
      <c r="BE435" s="224">
        <f>IF(N435="základní",J435,0)</f>
        <v>0</v>
      </c>
      <c r="BF435" s="224">
        <f>IF(N435="snížená",J435,0)</f>
        <v>0</v>
      </c>
      <c r="BG435" s="224">
        <f>IF(N435="zákl. přenesená",J435,0)</f>
        <v>0</v>
      </c>
      <c r="BH435" s="224">
        <f>IF(N435="sníž. přenesená",J435,0)</f>
        <v>0</v>
      </c>
      <c r="BI435" s="224">
        <f>IF(N435="nulová",J435,0)</f>
        <v>0</v>
      </c>
      <c r="BJ435" s="17" t="s">
        <v>85</v>
      </c>
      <c r="BK435" s="224">
        <f>ROUND(I435*H435,2)</f>
        <v>0</v>
      </c>
      <c r="BL435" s="17" t="s">
        <v>138</v>
      </c>
      <c r="BM435" s="223" t="s">
        <v>337</v>
      </c>
    </row>
    <row r="436" s="2" customFormat="1" ht="24.15" customHeight="1">
      <c r="A436" s="38"/>
      <c r="B436" s="39"/>
      <c r="C436" s="211" t="s">
        <v>236</v>
      </c>
      <c r="D436" s="211" t="s">
        <v>134</v>
      </c>
      <c r="E436" s="212" t="s">
        <v>1212</v>
      </c>
      <c r="F436" s="213" t="s">
        <v>1213</v>
      </c>
      <c r="G436" s="214" t="s">
        <v>938</v>
      </c>
      <c r="H436" s="215">
        <v>4.016</v>
      </c>
      <c r="I436" s="216"/>
      <c r="J436" s="217">
        <f>ROUND(I436*H436,2)</f>
        <v>0</v>
      </c>
      <c r="K436" s="218"/>
      <c r="L436" s="44"/>
      <c r="M436" s="219" t="s">
        <v>1</v>
      </c>
      <c r="N436" s="220" t="s">
        <v>42</v>
      </c>
      <c r="O436" s="91"/>
      <c r="P436" s="221">
        <f>O436*H436</f>
        <v>0</v>
      </c>
      <c r="Q436" s="221">
        <v>0</v>
      </c>
      <c r="R436" s="221">
        <f>Q436*H436</f>
        <v>0</v>
      </c>
      <c r="S436" s="221">
        <v>0</v>
      </c>
      <c r="T436" s="222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23" t="s">
        <v>138</v>
      </c>
      <c r="AT436" s="223" t="s">
        <v>134</v>
      </c>
      <c r="AU436" s="223" t="s">
        <v>87</v>
      </c>
      <c r="AY436" s="17" t="s">
        <v>133</v>
      </c>
      <c r="BE436" s="224">
        <f>IF(N436="základní",J436,0)</f>
        <v>0</v>
      </c>
      <c r="BF436" s="224">
        <f>IF(N436="snížená",J436,0)</f>
        <v>0</v>
      </c>
      <c r="BG436" s="224">
        <f>IF(N436="zákl. přenesená",J436,0)</f>
        <v>0</v>
      </c>
      <c r="BH436" s="224">
        <f>IF(N436="sníž. přenesená",J436,0)</f>
        <v>0</v>
      </c>
      <c r="BI436" s="224">
        <f>IF(N436="nulová",J436,0)</f>
        <v>0</v>
      </c>
      <c r="BJ436" s="17" t="s">
        <v>85</v>
      </c>
      <c r="BK436" s="224">
        <f>ROUND(I436*H436,2)</f>
        <v>0</v>
      </c>
      <c r="BL436" s="17" t="s">
        <v>138</v>
      </c>
      <c r="BM436" s="223" t="s">
        <v>340</v>
      </c>
    </row>
    <row r="437" s="2" customFormat="1" ht="16.5" customHeight="1">
      <c r="A437" s="38"/>
      <c r="B437" s="39"/>
      <c r="C437" s="211" t="s">
        <v>341</v>
      </c>
      <c r="D437" s="211" t="s">
        <v>134</v>
      </c>
      <c r="E437" s="212" t="s">
        <v>1214</v>
      </c>
      <c r="F437" s="213" t="s">
        <v>1215</v>
      </c>
      <c r="G437" s="214" t="s">
        <v>938</v>
      </c>
      <c r="H437" s="215">
        <v>86.873999999999995</v>
      </c>
      <c r="I437" s="216"/>
      <c r="J437" s="217">
        <f>ROUND(I437*H437,2)</f>
        <v>0</v>
      </c>
      <c r="K437" s="218"/>
      <c r="L437" s="44"/>
      <c r="M437" s="219" t="s">
        <v>1</v>
      </c>
      <c r="N437" s="220" t="s">
        <v>42</v>
      </c>
      <c r="O437" s="91"/>
      <c r="P437" s="221">
        <f>O437*H437</f>
        <v>0</v>
      </c>
      <c r="Q437" s="221">
        <v>0.00025999999999999998</v>
      </c>
      <c r="R437" s="221">
        <f>Q437*H437</f>
        <v>0.022587239999999998</v>
      </c>
      <c r="S437" s="221">
        <v>0</v>
      </c>
      <c r="T437" s="222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23" t="s">
        <v>138</v>
      </c>
      <c r="AT437" s="223" t="s">
        <v>134</v>
      </c>
      <c r="AU437" s="223" t="s">
        <v>87</v>
      </c>
      <c r="AY437" s="17" t="s">
        <v>133</v>
      </c>
      <c r="BE437" s="224">
        <f>IF(N437="základní",J437,0)</f>
        <v>0</v>
      </c>
      <c r="BF437" s="224">
        <f>IF(N437="snížená",J437,0)</f>
        <v>0</v>
      </c>
      <c r="BG437" s="224">
        <f>IF(N437="zákl. přenesená",J437,0)</f>
        <v>0</v>
      </c>
      <c r="BH437" s="224">
        <f>IF(N437="sníž. přenesená",J437,0)</f>
        <v>0</v>
      </c>
      <c r="BI437" s="224">
        <f>IF(N437="nulová",J437,0)</f>
        <v>0</v>
      </c>
      <c r="BJ437" s="17" t="s">
        <v>85</v>
      </c>
      <c r="BK437" s="224">
        <f>ROUND(I437*H437,2)</f>
        <v>0</v>
      </c>
      <c r="BL437" s="17" t="s">
        <v>138</v>
      </c>
      <c r="BM437" s="223" t="s">
        <v>344</v>
      </c>
    </row>
    <row r="438" s="15" customFormat="1">
      <c r="A438" s="15"/>
      <c r="B438" s="277"/>
      <c r="C438" s="278"/>
      <c r="D438" s="225" t="s">
        <v>939</v>
      </c>
      <c r="E438" s="279" t="s">
        <v>1</v>
      </c>
      <c r="F438" s="280" t="s">
        <v>1216</v>
      </c>
      <c r="G438" s="278"/>
      <c r="H438" s="279" t="s">
        <v>1</v>
      </c>
      <c r="I438" s="281"/>
      <c r="J438" s="278"/>
      <c r="K438" s="278"/>
      <c r="L438" s="282"/>
      <c r="M438" s="283"/>
      <c r="N438" s="284"/>
      <c r="O438" s="284"/>
      <c r="P438" s="284"/>
      <c r="Q438" s="284"/>
      <c r="R438" s="284"/>
      <c r="S438" s="284"/>
      <c r="T438" s="28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86" t="s">
        <v>939</v>
      </c>
      <c r="AU438" s="286" t="s">
        <v>87</v>
      </c>
      <c r="AV438" s="15" t="s">
        <v>85</v>
      </c>
      <c r="AW438" s="15" t="s">
        <v>34</v>
      </c>
      <c r="AX438" s="15" t="s">
        <v>77</v>
      </c>
      <c r="AY438" s="286" t="s">
        <v>133</v>
      </c>
    </row>
    <row r="439" s="15" customFormat="1">
      <c r="A439" s="15"/>
      <c r="B439" s="277"/>
      <c r="C439" s="278"/>
      <c r="D439" s="225" t="s">
        <v>939</v>
      </c>
      <c r="E439" s="279" t="s">
        <v>1</v>
      </c>
      <c r="F439" s="280" t="s">
        <v>1217</v>
      </c>
      <c r="G439" s="278"/>
      <c r="H439" s="279" t="s">
        <v>1</v>
      </c>
      <c r="I439" s="281"/>
      <c r="J439" s="278"/>
      <c r="K439" s="278"/>
      <c r="L439" s="282"/>
      <c r="M439" s="283"/>
      <c r="N439" s="284"/>
      <c r="O439" s="284"/>
      <c r="P439" s="284"/>
      <c r="Q439" s="284"/>
      <c r="R439" s="284"/>
      <c r="S439" s="284"/>
      <c r="T439" s="28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86" t="s">
        <v>939</v>
      </c>
      <c r="AU439" s="286" t="s">
        <v>87</v>
      </c>
      <c r="AV439" s="15" t="s">
        <v>85</v>
      </c>
      <c r="AW439" s="15" t="s">
        <v>34</v>
      </c>
      <c r="AX439" s="15" t="s">
        <v>77</v>
      </c>
      <c r="AY439" s="286" t="s">
        <v>133</v>
      </c>
    </row>
    <row r="440" s="13" customFormat="1">
      <c r="A440" s="13"/>
      <c r="B440" s="255"/>
      <c r="C440" s="256"/>
      <c r="D440" s="225" t="s">
        <v>939</v>
      </c>
      <c r="E440" s="257" t="s">
        <v>1</v>
      </c>
      <c r="F440" s="258" t="s">
        <v>1218</v>
      </c>
      <c r="G440" s="256"/>
      <c r="H440" s="259">
        <v>35.783000000000001</v>
      </c>
      <c r="I440" s="260"/>
      <c r="J440" s="256"/>
      <c r="K440" s="256"/>
      <c r="L440" s="261"/>
      <c r="M440" s="262"/>
      <c r="N440" s="263"/>
      <c r="O440" s="263"/>
      <c r="P440" s="263"/>
      <c r="Q440" s="263"/>
      <c r="R440" s="263"/>
      <c r="S440" s="263"/>
      <c r="T440" s="264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65" t="s">
        <v>939</v>
      </c>
      <c r="AU440" s="265" t="s">
        <v>87</v>
      </c>
      <c r="AV440" s="13" t="s">
        <v>87</v>
      </c>
      <c r="AW440" s="13" t="s">
        <v>34</v>
      </c>
      <c r="AX440" s="13" t="s">
        <v>77</v>
      </c>
      <c r="AY440" s="265" t="s">
        <v>133</v>
      </c>
    </row>
    <row r="441" s="13" customFormat="1">
      <c r="A441" s="13"/>
      <c r="B441" s="255"/>
      <c r="C441" s="256"/>
      <c r="D441" s="225" t="s">
        <v>939</v>
      </c>
      <c r="E441" s="257" t="s">
        <v>1</v>
      </c>
      <c r="F441" s="258" t="s">
        <v>1219</v>
      </c>
      <c r="G441" s="256"/>
      <c r="H441" s="259">
        <v>12.506</v>
      </c>
      <c r="I441" s="260"/>
      <c r="J441" s="256"/>
      <c r="K441" s="256"/>
      <c r="L441" s="261"/>
      <c r="M441" s="262"/>
      <c r="N441" s="263"/>
      <c r="O441" s="263"/>
      <c r="P441" s="263"/>
      <c r="Q441" s="263"/>
      <c r="R441" s="263"/>
      <c r="S441" s="263"/>
      <c r="T441" s="264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65" t="s">
        <v>939</v>
      </c>
      <c r="AU441" s="265" t="s">
        <v>87</v>
      </c>
      <c r="AV441" s="13" t="s">
        <v>87</v>
      </c>
      <c r="AW441" s="13" t="s">
        <v>34</v>
      </c>
      <c r="AX441" s="13" t="s">
        <v>77</v>
      </c>
      <c r="AY441" s="265" t="s">
        <v>133</v>
      </c>
    </row>
    <row r="442" s="15" customFormat="1">
      <c r="A442" s="15"/>
      <c r="B442" s="277"/>
      <c r="C442" s="278"/>
      <c r="D442" s="225" t="s">
        <v>939</v>
      </c>
      <c r="E442" s="279" t="s">
        <v>1</v>
      </c>
      <c r="F442" s="280" t="s">
        <v>1220</v>
      </c>
      <c r="G442" s="278"/>
      <c r="H442" s="279" t="s">
        <v>1</v>
      </c>
      <c r="I442" s="281"/>
      <c r="J442" s="278"/>
      <c r="K442" s="278"/>
      <c r="L442" s="282"/>
      <c r="M442" s="283"/>
      <c r="N442" s="284"/>
      <c r="O442" s="284"/>
      <c r="P442" s="284"/>
      <c r="Q442" s="284"/>
      <c r="R442" s="284"/>
      <c r="S442" s="284"/>
      <c r="T442" s="28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86" t="s">
        <v>939</v>
      </c>
      <c r="AU442" s="286" t="s">
        <v>87</v>
      </c>
      <c r="AV442" s="15" t="s">
        <v>85</v>
      </c>
      <c r="AW442" s="15" t="s">
        <v>34</v>
      </c>
      <c r="AX442" s="15" t="s">
        <v>77</v>
      </c>
      <c r="AY442" s="286" t="s">
        <v>133</v>
      </c>
    </row>
    <row r="443" s="13" customFormat="1">
      <c r="A443" s="13"/>
      <c r="B443" s="255"/>
      <c r="C443" s="256"/>
      <c r="D443" s="225" t="s">
        <v>939</v>
      </c>
      <c r="E443" s="257" t="s">
        <v>1</v>
      </c>
      <c r="F443" s="258" t="s">
        <v>1221</v>
      </c>
      <c r="G443" s="256"/>
      <c r="H443" s="259">
        <v>7.4249999999999998</v>
      </c>
      <c r="I443" s="260"/>
      <c r="J443" s="256"/>
      <c r="K443" s="256"/>
      <c r="L443" s="261"/>
      <c r="M443" s="262"/>
      <c r="N443" s="263"/>
      <c r="O443" s="263"/>
      <c r="P443" s="263"/>
      <c r="Q443" s="263"/>
      <c r="R443" s="263"/>
      <c r="S443" s="263"/>
      <c r="T443" s="264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65" t="s">
        <v>939</v>
      </c>
      <c r="AU443" s="265" t="s">
        <v>87</v>
      </c>
      <c r="AV443" s="13" t="s">
        <v>87</v>
      </c>
      <c r="AW443" s="13" t="s">
        <v>34</v>
      </c>
      <c r="AX443" s="13" t="s">
        <v>77</v>
      </c>
      <c r="AY443" s="265" t="s">
        <v>133</v>
      </c>
    </row>
    <row r="444" s="13" customFormat="1">
      <c r="A444" s="13"/>
      <c r="B444" s="255"/>
      <c r="C444" s="256"/>
      <c r="D444" s="225" t="s">
        <v>939</v>
      </c>
      <c r="E444" s="257" t="s">
        <v>1</v>
      </c>
      <c r="F444" s="258" t="s">
        <v>1222</v>
      </c>
      <c r="G444" s="256"/>
      <c r="H444" s="259">
        <v>1.125</v>
      </c>
      <c r="I444" s="260"/>
      <c r="J444" s="256"/>
      <c r="K444" s="256"/>
      <c r="L444" s="261"/>
      <c r="M444" s="262"/>
      <c r="N444" s="263"/>
      <c r="O444" s="263"/>
      <c r="P444" s="263"/>
      <c r="Q444" s="263"/>
      <c r="R444" s="263"/>
      <c r="S444" s="263"/>
      <c r="T444" s="264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65" t="s">
        <v>939</v>
      </c>
      <c r="AU444" s="265" t="s">
        <v>87</v>
      </c>
      <c r="AV444" s="13" t="s">
        <v>87</v>
      </c>
      <c r="AW444" s="13" t="s">
        <v>34</v>
      </c>
      <c r="AX444" s="13" t="s">
        <v>77</v>
      </c>
      <c r="AY444" s="265" t="s">
        <v>133</v>
      </c>
    </row>
    <row r="445" s="15" customFormat="1">
      <c r="A445" s="15"/>
      <c r="B445" s="277"/>
      <c r="C445" s="278"/>
      <c r="D445" s="225" t="s">
        <v>939</v>
      </c>
      <c r="E445" s="279" t="s">
        <v>1</v>
      </c>
      <c r="F445" s="280" t="s">
        <v>1223</v>
      </c>
      <c r="G445" s="278"/>
      <c r="H445" s="279" t="s">
        <v>1</v>
      </c>
      <c r="I445" s="281"/>
      <c r="J445" s="278"/>
      <c r="K445" s="278"/>
      <c r="L445" s="282"/>
      <c r="M445" s="283"/>
      <c r="N445" s="284"/>
      <c r="O445" s="284"/>
      <c r="P445" s="284"/>
      <c r="Q445" s="284"/>
      <c r="R445" s="284"/>
      <c r="S445" s="284"/>
      <c r="T445" s="28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86" t="s">
        <v>939</v>
      </c>
      <c r="AU445" s="286" t="s">
        <v>87</v>
      </c>
      <c r="AV445" s="15" t="s">
        <v>85</v>
      </c>
      <c r="AW445" s="15" t="s">
        <v>34</v>
      </c>
      <c r="AX445" s="15" t="s">
        <v>77</v>
      </c>
      <c r="AY445" s="286" t="s">
        <v>133</v>
      </c>
    </row>
    <row r="446" s="13" customFormat="1">
      <c r="A446" s="13"/>
      <c r="B446" s="255"/>
      <c r="C446" s="256"/>
      <c r="D446" s="225" t="s">
        <v>939</v>
      </c>
      <c r="E446" s="257" t="s">
        <v>1</v>
      </c>
      <c r="F446" s="258" t="s">
        <v>1224</v>
      </c>
      <c r="G446" s="256"/>
      <c r="H446" s="259">
        <v>9.2140000000000004</v>
      </c>
      <c r="I446" s="260"/>
      <c r="J446" s="256"/>
      <c r="K446" s="256"/>
      <c r="L446" s="261"/>
      <c r="M446" s="262"/>
      <c r="N446" s="263"/>
      <c r="O446" s="263"/>
      <c r="P446" s="263"/>
      <c r="Q446" s="263"/>
      <c r="R446" s="263"/>
      <c r="S446" s="263"/>
      <c r="T446" s="264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65" t="s">
        <v>939</v>
      </c>
      <c r="AU446" s="265" t="s">
        <v>87</v>
      </c>
      <c r="AV446" s="13" t="s">
        <v>87</v>
      </c>
      <c r="AW446" s="13" t="s">
        <v>34</v>
      </c>
      <c r="AX446" s="13" t="s">
        <v>77</v>
      </c>
      <c r="AY446" s="265" t="s">
        <v>133</v>
      </c>
    </row>
    <row r="447" s="15" customFormat="1">
      <c r="A447" s="15"/>
      <c r="B447" s="277"/>
      <c r="C447" s="278"/>
      <c r="D447" s="225" t="s">
        <v>939</v>
      </c>
      <c r="E447" s="279" t="s">
        <v>1</v>
      </c>
      <c r="F447" s="280" t="s">
        <v>1225</v>
      </c>
      <c r="G447" s="278"/>
      <c r="H447" s="279" t="s">
        <v>1</v>
      </c>
      <c r="I447" s="281"/>
      <c r="J447" s="278"/>
      <c r="K447" s="278"/>
      <c r="L447" s="282"/>
      <c r="M447" s="283"/>
      <c r="N447" s="284"/>
      <c r="O447" s="284"/>
      <c r="P447" s="284"/>
      <c r="Q447" s="284"/>
      <c r="R447" s="284"/>
      <c r="S447" s="284"/>
      <c r="T447" s="28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86" t="s">
        <v>939</v>
      </c>
      <c r="AU447" s="286" t="s">
        <v>87</v>
      </c>
      <c r="AV447" s="15" t="s">
        <v>85</v>
      </c>
      <c r="AW447" s="15" t="s">
        <v>34</v>
      </c>
      <c r="AX447" s="15" t="s">
        <v>77</v>
      </c>
      <c r="AY447" s="286" t="s">
        <v>133</v>
      </c>
    </row>
    <row r="448" s="13" customFormat="1">
      <c r="A448" s="13"/>
      <c r="B448" s="255"/>
      <c r="C448" s="256"/>
      <c r="D448" s="225" t="s">
        <v>939</v>
      </c>
      <c r="E448" s="257" t="s">
        <v>1</v>
      </c>
      <c r="F448" s="258" t="s">
        <v>1226</v>
      </c>
      <c r="G448" s="256"/>
      <c r="H448" s="259">
        <v>16.687999999999999</v>
      </c>
      <c r="I448" s="260"/>
      <c r="J448" s="256"/>
      <c r="K448" s="256"/>
      <c r="L448" s="261"/>
      <c r="M448" s="262"/>
      <c r="N448" s="263"/>
      <c r="O448" s="263"/>
      <c r="P448" s="263"/>
      <c r="Q448" s="263"/>
      <c r="R448" s="263"/>
      <c r="S448" s="263"/>
      <c r="T448" s="264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65" t="s">
        <v>939</v>
      </c>
      <c r="AU448" s="265" t="s">
        <v>87</v>
      </c>
      <c r="AV448" s="13" t="s">
        <v>87</v>
      </c>
      <c r="AW448" s="13" t="s">
        <v>34</v>
      </c>
      <c r="AX448" s="13" t="s">
        <v>77</v>
      </c>
      <c r="AY448" s="265" t="s">
        <v>133</v>
      </c>
    </row>
    <row r="449" s="13" customFormat="1">
      <c r="A449" s="13"/>
      <c r="B449" s="255"/>
      <c r="C449" s="256"/>
      <c r="D449" s="225" t="s">
        <v>939</v>
      </c>
      <c r="E449" s="257" t="s">
        <v>1</v>
      </c>
      <c r="F449" s="258" t="s">
        <v>1227</v>
      </c>
      <c r="G449" s="256"/>
      <c r="H449" s="259">
        <v>1.978</v>
      </c>
      <c r="I449" s="260"/>
      <c r="J449" s="256"/>
      <c r="K449" s="256"/>
      <c r="L449" s="261"/>
      <c r="M449" s="262"/>
      <c r="N449" s="263"/>
      <c r="O449" s="263"/>
      <c r="P449" s="263"/>
      <c r="Q449" s="263"/>
      <c r="R449" s="263"/>
      <c r="S449" s="263"/>
      <c r="T449" s="264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65" t="s">
        <v>939</v>
      </c>
      <c r="AU449" s="265" t="s">
        <v>87</v>
      </c>
      <c r="AV449" s="13" t="s">
        <v>87</v>
      </c>
      <c r="AW449" s="13" t="s">
        <v>34</v>
      </c>
      <c r="AX449" s="13" t="s">
        <v>77</v>
      </c>
      <c r="AY449" s="265" t="s">
        <v>133</v>
      </c>
    </row>
    <row r="450" s="13" customFormat="1">
      <c r="A450" s="13"/>
      <c r="B450" s="255"/>
      <c r="C450" s="256"/>
      <c r="D450" s="225" t="s">
        <v>939</v>
      </c>
      <c r="E450" s="257" t="s">
        <v>1</v>
      </c>
      <c r="F450" s="258" t="s">
        <v>1228</v>
      </c>
      <c r="G450" s="256"/>
      <c r="H450" s="259">
        <v>2.1549999999999998</v>
      </c>
      <c r="I450" s="260"/>
      <c r="J450" s="256"/>
      <c r="K450" s="256"/>
      <c r="L450" s="261"/>
      <c r="M450" s="262"/>
      <c r="N450" s="263"/>
      <c r="O450" s="263"/>
      <c r="P450" s="263"/>
      <c r="Q450" s="263"/>
      <c r="R450" s="263"/>
      <c r="S450" s="263"/>
      <c r="T450" s="264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65" t="s">
        <v>939</v>
      </c>
      <c r="AU450" s="265" t="s">
        <v>87</v>
      </c>
      <c r="AV450" s="13" t="s">
        <v>87</v>
      </c>
      <c r="AW450" s="13" t="s">
        <v>34</v>
      </c>
      <c r="AX450" s="13" t="s">
        <v>77</v>
      </c>
      <c r="AY450" s="265" t="s">
        <v>133</v>
      </c>
    </row>
    <row r="451" s="14" customFormat="1">
      <c r="A451" s="14"/>
      <c r="B451" s="266"/>
      <c r="C451" s="267"/>
      <c r="D451" s="225" t="s">
        <v>939</v>
      </c>
      <c r="E451" s="268" t="s">
        <v>1</v>
      </c>
      <c r="F451" s="269" t="s">
        <v>941</v>
      </c>
      <c r="G451" s="267"/>
      <c r="H451" s="270">
        <v>86.873999999999995</v>
      </c>
      <c r="I451" s="271"/>
      <c r="J451" s="267"/>
      <c r="K451" s="267"/>
      <c r="L451" s="272"/>
      <c r="M451" s="273"/>
      <c r="N451" s="274"/>
      <c r="O451" s="274"/>
      <c r="P451" s="274"/>
      <c r="Q451" s="274"/>
      <c r="R451" s="274"/>
      <c r="S451" s="274"/>
      <c r="T451" s="275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76" t="s">
        <v>939</v>
      </c>
      <c r="AU451" s="276" t="s">
        <v>87</v>
      </c>
      <c r="AV451" s="14" t="s">
        <v>138</v>
      </c>
      <c r="AW451" s="14" t="s">
        <v>34</v>
      </c>
      <c r="AX451" s="14" t="s">
        <v>85</v>
      </c>
      <c r="AY451" s="276" t="s">
        <v>133</v>
      </c>
    </row>
    <row r="452" s="2" customFormat="1" ht="37.8" customHeight="1">
      <c r="A452" s="38"/>
      <c r="B452" s="39"/>
      <c r="C452" s="211" t="s">
        <v>240</v>
      </c>
      <c r="D452" s="211" t="s">
        <v>134</v>
      </c>
      <c r="E452" s="212" t="s">
        <v>1229</v>
      </c>
      <c r="F452" s="213" t="s">
        <v>1230</v>
      </c>
      <c r="G452" s="214" t="s">
        <v>938</v>
      </c>
      <c r="H452" s="215">
        <v>7.109</v>
      </c>
      <c r="I452" s="216"/>
      <c r="J452" s="217">
        <f>ROUND(I452*H452,2)</f>
        <v>0</v>
      </c>
      <c r="K452" s="218"/>
      <c r="L452" s="44"/>
      <c r="M452" s="219" t="s">
        <v>1</v>
      </c>
      <c r="N452" s="220" t="s">
        <v>42</v>
      </c>
      <c r="O452" s="91"/>
      <c r="P452" s="221">
        <f>O452*H452</f>
        <v>0</v>
      </c>
      <c r="Q452" s="221">
        <v>0.0083499999999999998</v>
      </c>
      <c r="R452" s="221">
        <f>Q452*H452</f>
        <v>0.05936015</v>
      </c>
      <c r="S452" s="221">
        <v>0</v>
      </c>
      <c r="T452" s="222">
        <f>S452*H452</f>
        <v>0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223" t="s">
        <v>138</v>
      </c>
      <c r="AT452" s="223" t="s">
        <v>134</v>
      </c>
      <c r="AU452" s="223" t="s">
        <v>87</v>
      </c>
      <c r="AY452" s="17" t="s">
        <v>133</v>
      </c>
      <c r="BE452" s="224">
        <f>IF(N452="základní",J452,0)</f>
        <v>0</v>
      </c>
      <c r="BF452" s="224">
        <f>IF(N452="snížená",J452,0)</f>
        <v>0</v>
      </c>
      <c r="BG452" s="224">
        <f>IF(N452="zákl. přenesená",J452,0)</f>
        <v>0</v>
      </c>
      <c r="BH452" s="224">
        <f>IF(N452="sníž. přenesená",J452,0)</f>
        <v>0</v>
      </c>
      <c r="BI452" s="224">
        <f>IF(N452="nulová",J452,0)</f>
        <v>0</v>
      </c>
      <c r="BJ452" s="17" t="s">
        <v>85</v>
      </c>
      <c r="BK452" s="224">
        <f>ROUND(I452*H452,2)</f>
        <v>0</v>
      </c>
      <c r="BL452" s="17" t="s">
        <v>138</v>
      </c>
      <c r="BM452" s="223" t="s">
        <v>347</v>
      </c>
    </row>
    <row r="453" s="15" customFormat="1">
      <c r="A453" s="15"/>
      <c r="B453" s="277"/>
      <c r="C453" s="278"/>
      <c r="D453" s="225" t="s">
        <v>939</v>
      </c>
      <c r="E453" s="279" t="s">
        <v>1</v>
      </c>
      <c r="F453" s="280" t="s">
        <v>1231</v>
      </c>
      <c r="G453" s="278"/>
      <c r="H453" s="279" t="s">
        <v>1</v>
      </c>
      <c r="I453" s="281"/>
      <c r="J453" s="278"/>
      <c r="K453" s="278"/>
      <c r="L453" s="282"/>
      <c r="M453" s="283"/>
      <c r="N453" s="284"/>
      <c r="O453" s="284"/>
      <c r="P453" s="284"/>
      <c r="Q453" s="284"/>
      <c r="R453" s="284"/>
      <c r="S453" s="284"/>
      <c r="T453" s="28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86" t="s">
        <v>939</v>
      </c>
      <c r="AU453" s="286" t="s">
        <v>87</v>
      </c>
      <c r="AV453" s="15" t="s">
        <v>85</v>
      </c>
      <c r="AW453" s="15" t="s">
        <v>34</v>
      </c>
      <c r="AX453" s="15" t="s">
        <v>77</v>
      </c>
      <c r="AY453" s="286" t="s">
        <v>133</v>
      </c>
    </row>
    <row r="454" s="13" customFormat="1">
      <c r="A454" s="13"/>
      <c r="B454" s="255"/>
      <c r="C454" s="256"/>
      <c r="D454" s="225" t="s">
        <v>939</v>
      </c>
      <c r="E454" s="257" t="s">
        <v>1</v>
      </c>
      <c r="F454" s="258" t="s">
        <v>1232</v>
      </c>
      <c r="G454" s="256"/>
      <c r="H454" s="259">
        <v>2.601</v>
      </c>
      <c r="I454" s="260"/>
      <c r="J454" s="256"/>
      <c r="K454" s="256"/>
      <c r="L454" s="261"/>
      <c r="M454" s="262"/>
      <c r="N454" s="263"/>
      <c r="O454" s="263"/>
      <c r="P454" s="263"/>
      <c r="Q454" s="263"/>
      <c r="R454" s="263"/>
      <c r="S454" s="263"/>
      <c r="T454" s="264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65" t="s">
        <v>939</v>
      </c>
      <c r="AU454" s="265" t="s">
        <v>87</v>
      </c>
      <c r="AV454" s="13" t="s">
        <v>87</v>
      </c>
      <c r="AW454" s="13" t="s">
        <v>34</v>
      </c>
      <c r="AX454" s="13" t="s">
        <v>77</v>
      </c>
      <c r="AY454" s="265" t="s">
        <v>133</v>
      </c>
    </row>
    <row r="455" s="13" customFormat="1">
      <c r="A455" s="13"/>
      <c r="B455" s="255"/>
      <c r="C455" s="256"/>
      <c r="D455" s="225" t="s">
        <v>939</v>
      </c>
      <c r="E455" s="257" t="s">
        <v>1</v>
      </c>
      <c r="F455" s="258" t="s">
        <v>1233</v>
      </c>
      <c r="G455" s="256"/>
      <c r="H455" s="259">
        <v>4.508</v>
      </c>
      <c r="I455" s="260"/>
      <c r="J455" s="256"/>
      <c r="K455" s="256"/>
      <c r="L455" s="261"/>
      <c r="M455" s="262"/>
      <c r="N455" s="263"/>
      <c r="O455" s="263"/>
      <c r="P455" s="263"/>
      <c r="Q455" s="263"/>
      <c r="R455" s="263"/>
      <c r="S455" s="263"/>
      <c r="T455" s="264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65" t="s">
        <v>939</v>
      </c>
      <c r="AU455" s="265" t="s">
        <v>87</v>
      </c>
      <c r="AV455" s="13" t="s">
        <v>87</v>
      </c>
      <c r="AW455" s="13" t="s">
        <v>34</v>
      </c>
      <c r="AX455" s="13" t="s">
        <v>77</v>
      </c>
      <c r="AY455" s="265" t="s">
        <v>133</v>
      </c>
    </row>
    <row r="456" s="14" customFormat="1">
      <c r="A456" s="14"/>
      <c r="B456" s="266"/>
      <c r="C456" s="267"/>
      <c r="D456" s="225" t="s">
        <v>939</v>
      </c>
      <c r="E456" s="268" t="s">
        <v>1</v>
      </c>
      <c r="F456" s="269" t="s">
        <v>941</v>
      </c>
      <c r="G456" s="267"/>
      <c r="H456" s="270">
        <v>7.109</v>
      </c>
      <c r="I456" s="271"/>
      <c r="J456" s="267"/>
      <c r="K456" s="267"/>
      <c r="L456" s="272"/>
      <c r="M456" s="273"/>
      <c r="N456" s="274"/>
      <c r="O456" s="274"/>
      <c r="P456" s="274"/>
      <c r="Q456" s="274"/>
      <c r="R456" s="274"/>
      <c r="S456" s="274"/>
      <c r="T456" s="275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76" t="s">
        <v>939</v>
      </c>
      <c r="AU456" s="276" t="s">
        <v>87</v>
      </c>
      <c r="AV456" s="14" t="s">
        <v>138</v>
      </c>
      <c r="AW456" s="14" t="s">
        <v>34</v>
      </c>
      <c r="AX456" s="14" t="s">
        <v>85</v>
      </c>
      <c r="AY456" s="276" t="s">
        <v>133</v>
      </c>
    </row>
    <row r="457" s="2" customFormat="1" ht="44.25" customHeight="1">
      <c r="A457" s="38"/>
      <c r="B457" s="39"/>
      <c r="C457" s="211" t="s">
        <v>348</v>
      </c>
      <c r="D457" s="211" t="s">
        <v>134</v>
      </c>
      <c r="E457" s="212" t="s">
        <v>1234</v>
      </c>
      <c r="F457" s="213" t="s">
        <v>1235</v>
      </c>
      <c r="G457" s="214" t="s">
        <v>938</v>
      </c>
      <c r="H457" s="215">
        <v>56.838999999999999</v>
      </c>
      <c r="I457" s="216"/>
      <c r="J457" s="217">
        <f>ROUND(I457*H457,2)</f>
        <v>0</v>
      </c>
      <c r="K457" s="218"/>
      <c r="L457" s="44"/>
      <c r="M457" s="219" t="s">
        <v>1</v>
      </c>
      <c r="N457" s="220" t="s">
        <v>42</v>
      </c>
      <c r="O457" s="91"/>
      <c r="P457" s="221">
        <f>O457*H457</f>
        <v>0</v>
      </c>
      <c r="Q457" s="221">
        <v>0.0086</v>
      </c>
      <c r="R457" s="221">
        <f>Q457*H457</f>
        <v>0.48881540000000001</v>
      </c>
      <c r="S457" s="221">
        <v>0</v>
      </c>
      <c r="T457" s="222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23" t="s">
        <v>138</v>
      </c>
      <c r="AT457" s="223" t="s">
        <v>134</v>
      </c>
      <c r="AU457" s="223" t="s">
        <v>87</v>
      </c>
      <c r="AY457" s="17" t="s">
        <v>133</v>
      </c>
      <c r="BE457" s="224">
        <f>IF(N457="základní",J457,0)</f>
        <v>0</v>
      </c>
      <c r="BF457" s="224">
        <f>IF(N457="snížená",J457,0)</f>
        <v>0</v>
      </c>
      <c r="BG457" s="224">
        <f>IF(N457="zákl. přenesená",J457,0)</f>
        <v>0</v>
      </c>
      <c r="BH457" s="224">
        <f>IF(N457="sníž. přenesená",J457,0)</f>
        <v>0</v>
      </c>
      <c r="BI457" s="224">
        <f>IF(N457="nulová",J457,0)</f>
        <v>0</v>
      </c>
      <c r="BJ457" s="17" t="s">
        <v>85</v>
      </c>
      <c r="BK457" s="224">
        <f>ROUND(I457*H457,2)</f>
        <v>0</v>
      </c>
      <c r="BL457" s="17" t="s">
        <v>138</v>
      </c>
      <c r="BM457" s="223" t="s">
        <v>351</v>
      </c>
    </row>
    <row r="458" s="15" customFormat="1">
      <c r="A458" s="15"/>
      <c r="B458" s="277"/>
      <c r="C458" s="278"/>
      <c r="D458" s="225" t="s">
        <v>939</v>
      </c>
      <c r="E458" s="279" t="s">
        <v>1</v>
      </c>
      <c r="F458" s="280" t="s">
        <v>1217</v>
      </c>
      <c r="G458" s="278"/>
      <c r="H458" s="279" t="s">
        <v>1</v>
      </c>
      <c r="I458" s="281"/>
      <c r="J458" s="278"/>
      <c r="K458" s="278"/>
      <c r="L458" s="282"/>
      <c r="M458" s="283"/>
      <c r="N458" s="284"/>
      <c r="O458" s="284"/>
      <c r="P458" s="284"/>
      <c r="Q458" s="284"/>
      <c r="R458" s="284"/>
      <c r="S458" s="284"/>
      <c r="T458" s="28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86" t="s">
        <v>939</v>
      </c>
      <c r="AU458" s="286" t="s">
        <v>87</v>
      </c>
      <c r="AV458" s="15" t="s">
        <v>85</v>
      </c>
      <c r="AW458" s="15" t="s">
        <v>34</v>
      </c>
      <c r="AX458" s="15" t="s">
        <v>77</v>
      </c>
      <c r="AY458" s="286" t="s">
        <v>133</v>
      </c>
    </row>
    <row r="459" s="13" customFormat="1">
      <c r="A459" s="13"/>
      <c r="B459" s="255"/>
      <c r="C459" s="256"/>
      <c r="D459" s="225" t="s">
        <v>939</v>
      </c>
      <c r="E459" s="257" t="s">
        <v>1</v>
      </c>
      <c r="F459" s="258" t="s">
        <v>1218</v>
      </c>
      <c r="G459" s="256"/>
      <c r="H459" s="259">
        <v>35.783000000000001</v>
      </c>
      <c r="I459" s="260"/>
      <c r="J459" s="256"/>
      <c r="K459" s="256"/>
      <c r="L459" s="261"/>
      <c r="M459" s="262"/>
      <c r="N459" s="263"/>
      <c r="O459" s="263"/>
      <c r="P459" s="263"/>
      <c r="Q459" s="263"/>
      <c r="R459" s="263"/>
      <c r="S459" s="263"/>
      <c r="T459" s="264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65" t="s">
        <v>939</v>
      </c>
      <c r="AU459" s="265" t="s">
        <v>87</v>
      </c>
      <c r="AV459" s="13" t="s">
        <v>87</v>
      </c>
      <c r="AW459" s="13" t="s">
        <v>34</v>
      </c>
      <c r="AX459" s="13" t="s">
        <v>77</v>
      </c>
      <c r="AY459" s="265" t="s">
        <v>133</v>
      </c>
    </row>
    <row r="460" s="13" customFormat="1">
      <c r="A460" s="13"/>
      <c r="B460" s="255"/>
      <c r="C460" s="256"/>
      <c r="D460" s="225" t="s">
        <v>939</v>
      </c>
      <c r="E460" s="257" t="s">
        <v>1</v>
      </c>
      <c r="F460" s="258" t="s">
        <v>1219</v>
      </c>
      <c r="G460" s="256"/>
      <c r="H460" s="259">
        <v>12.506</v>
      </c>
      <c r="I460" s="260"/>
      <c r="J460" s="256"/>
      <c r="K460" s="256"/>
      <c r="L460" s="261"/>
      <c r="M460" s="262"/>
      <c r="N460" s="263"/>
      <c r="O460" s="263"/>
      <c r="P460" s="263"/>
      <c r="Q460" s="263"/>
      <c r="R460" s="263"/>
      <c r="S460" s="263"/>
      <c r="T460" s="264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65" t="s">
        <v>939</v>
      </c>
      <c r="AU460" s="265" t="s">
        <v>87</v>
      </c>
      <c r="AV460" s="13" t="s">
        <v>87</v>
      </c>
      <c r="AW460" s="13" t="s">
        <v>34</v>
      </c>
      <c r="AX460" s="13" t="s">
        <v>77</v>
      </c>
      <c r="AY460" s="265" t="s">
        <v>133</v>
      </c>
    </row>
    <row r="461" s="15" customFormat="1">
      <c r="A461" s="15"/>
      <c r="B461" s="277"/>
      <c r="C461" s="278"/>
      <c r="D461" s="225" t="s">
        <v>939</v>
      </c>
      <c r="E461" s="279" t="s">
        <v>1</v>
      </c>
      <c r="F461" s="280" t="s">
        <v>1236</v>
      </c>
      <c r="G461" s="278"/>
      <c r="H461" s="279" t="s">
        <v>1</v>
      </c>
      <c r="I461" s="281"/>
      <c r="J461" s="278"/>
      <c r="K461" s="278"/>
      <c r="L461" s="282"/>
      <c r="M461" s="283"/>
      <c r="N461" s="284"/>
      <c r="O461" s="284"/>
      <c r="P461" s="284"/>
      <c r="Q461" s="284"/>
      <c r="R461" s="284"/>
      <c r="S461" s="284"/>
      <c r="T461" s="28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86" t="s">
        <v>939</v>
      </c>
      <c r="AU461" s="286" t="s">
        <v>87</v>
      </c>
      <c r="AV461" s="15" t="s">
        <v>85</v>
      </c>
      <c r="AW461" s="15" t="s">
        <v>34</v>
      </c>
      <c r="AX461" s="15" t="s">
        <v>77</v>
      </c>
      <c r="AY461" s="286" t="s">
        <v>133</v>
      </c>
    </row>
    <row r="462" s="13" customFormat="1">
      <c r="A462" s="13"/>
      <c r="B462" s="255"/>
      <c r="C462" s="256"/>
      <c r="D462" s="225" t="s">
        <v>939</v>
      </c>
      <c r="E462" s="257" t="s">
        <v>1</v>
      </c>
      <c r="F462" s="258" t="s">
        <v>1221</v>
      </c>
      <c r="G462" s="256"/>
      <c r="H462" s="259">
        <v>7.4249999999999998</v>
      </c>
      <c r="I462" s="260"/>
      <c r="J462" s="256"/>
      <c r="K462" s="256"/>
      <c r="L462" s="261"/>
      <c r="M462" s="262"/>
      <c r="N462" s="263"/>
      <c r="O462" s="263"/>
      <c r="P462" s="263"/>
      <c r="Q462" s="263"/>
      <c r="R462" s="263"/>
      <c r="S462" s="263"/>
      <c r="T462" s="264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65" t="s">
        <v>939</v>
      </c>
      <c r="AU462" s="265" t="s">
        <v>87</v>
      </c>
      <c r="AV462" s="13" t="s">
        <v>87</v>
      </c>
      <c r="AW462" s="13" t="s">
        <v>34</v>
      </c>
      <c r="AX462" s="13" t="s">
        <v>77</v>
      </c>
      <c r="AY462" s="265" t="s">
        <v>133</v>
      </c>
    </row>
    <row r="463" s="13" customFormat="1">
      <c r="A463" s="13"/>
      <c r="B463" s="255"/>
      <c r="C463" s="256"/>
      <c r="D463" s="225" t="s">
        <v>939</v>
      </c>
      <c r="E463" s="257" t="s">
        <v>1</v>
      </c>
      <c r="F463" s="258" t="s">
        <v>1222</v>
      </c>
      <c r="G463" s="256"/>
      <c r="H463" s="259">
        <v>1.125</v>
      </c>
      <c r="I463" s="260"/>
      <c r="J463" s="256"/>
      <c r="K463" s="256"/>
      <c r="L463" s="261"/>
      <c r="M463" s="262"/>
      <c r="N463" s="263"/>
      <c r="O463" s="263"/>
      <c r="P463" s="263"/>
      <c r="Q463" s="263"/>
      <c r="R463" s="263"/>
      <c r="S463" s="263"/>
      <c r="T463" s="264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65" t="s">
        <v>939</v>
      </c>
      <c r="AU463" s="265" t="s">
        <v>87</v>
      </c>
      <c r="AV463" s="13" t="s">
        <v>87</v>
      </c>
      <c r="AW463" s="13" t="s">
        <v>34</v>
      </c>
      <c r="AX463" s="13" t="s">
        <v>77</v>
      </c>
      <c r="AY463" s="265" t="s">
        <v>133</v>
      </c>
    </row>
    <row r="464" s="14" customFormat="1">
      <c r="A464" s="14"/>
      <c r="B464" s="266"/>
      <c r="C464" s="267"/>
      <c r="D464" s="225" t="s">
        <v>939</v>
      </c>
      <c r="E464" s="268" t="s">
        <v>1</v>
      </c>
      <c r="F464" s="269" t="s">
        <v>941</v>
      </c>
      <c r="G464" s="267"/>
      <c r="H464" s="270">
        <v>56.838999999999999</v>
      </c>
      <c r="I464" s="271"/>
      <c r="J464" s="267"/>
      <c r="K464" s="267"/>
      <c r="L464" s="272"/>
      <c r="M464" s="273"/>
      <c r="N464" s="274"/>
      <c r="O464" s="274"/>
      <c r="P464" s="274"/>
      <c r="Q464" s="274"/>
      <c r="R464" s="274"/>
      <c r="S464" s="274"/>
      <c r="T464" s="275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76" t="s">
        <v>939</v>
      </c>
      <c r="AU464" s="276" t="s">
        <v>87</v>
      </c>
      <c r="AV464" s="14" t="s">
        <v>138</v>
      </c>
      <c r="AW464" s="14" t="s">
        <v>34</v>
      </c>
      <c r="AX464" s="14" t="s">
        <v>85</v>
      </c>
      <c r="AY464" s="276" t="s">
        <v>133</v>
      </c>
    </row>
    <row r="465" s="2" customFormat="1" ht="16.5" customHeight="1">
      <c r="A465" s="38"/>
      <c r="B465" s="39"/>
      <c r="C465" s="230" t="s">
        <v>243</v>
      </c>
      <c r="D465" s="230" t="s">
        <v>574</v>
      </c>
      <c r="E465" s="231" t="s">
        <v>1237</v>
      </c>
      <c r="F465" s="232" t="s">
        <v>1238</v>
      </c>
      <c r="G465" s="233" t="s">
        <v>938</v>
      </c>
      <c r="H465" s="234">
        <v>50.703000000000003</v>
      </c>
      <c r="I465" s="235"/>
      <c r="J465" s="236">
        <f>ROUND(I465*H465,2)</f>
        <v>0</v>
      </c>
      <c r="K465" s="237"/>
      <c r="L465" s="238"/>
      <c r="M465" s="239" t="s">
        <v>1</v>
      </c>
      <c r="N465" s="240" t="s">
        <v>42</v>
      </c>
      <c r="O465" s="91"/>
      <c r="P465" s="221">
        <f>O465*H465</f>
        <v>0</v>
      </c>
      <c r="Q465" s="221">
        <v>0.0020999999999999999</v>
      </c>
      <c r="R465" s="221">
        <f>Q465*H465</f>
        <v>0.1064763</v>
      </c>
      <c r="S465" s="221">
        <v>0</v>
      </c>
      <c r="T465" s="222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223" t="s">
        <v>147</v>
      </c>
      <c r="AT465" s="223" t="s">
        <v>574</v>
      </c>
      <c r="AU465" s="223" t="s">
        <v>87</v>
      </c>
      <c r="AY465" s="17" t="s">
        <v>133</v>
      </c>
      <c r="BE465" s="224">
        <f>IF(N465="základní",J465,0)</f>
        <v>0</v>
      </c>
      <c r="BF465" s="224">
        <f>IF(N465="snížená",J465,0)</f>
        <v>0</v>
      </c>
      <c r="BG465" s="224">
        <f>IF(N465="zákl. přenesená",J465,0)</f>
        <v>0</v>
      </c>
      <c r="BH465" s="224">
        <f>IF(N465="sníž. přenesená",J465,0)</f>
        <v>0</v>
      </c>
      <c r="BI465" s="224">
        <f>IF(N465="nulová",J465,0)</f>
        <v>0</v>
      </c>
      <c r="BJ465" s="17" t="s">
        <v>85</v>
      </c>
      <c r="BK465" s="224">
        <f>ROUND(I465*H465,2)</f>
        <v>0</v>
      </c>
      <c r="BL465" s="17" t="s">
        <v>138</v>
      </c>
      <c r="BM465" s="223" t="s">
        <v>354</v>
      </c>
    </row>
    <row r="466" s="2" customFormat="1" ht="24.15" customHeight="1">
      <c r="A466" s="38"/>
      <c r="B466" s="39"/>
      <c r="C466" s="230" t="s">
        <v>355</v>
      </c>
      <c r="D466" s="230" t="s">
        <v>574</v>
      </c>
      <c r="E466" s="231" t="s">
        <v>1239</v>
      </c>
      <c r="F466" s="232" t="s">
        <v>1240</v>
      </c>
      <c r="G466" s="233" t="s">
        <v>938</v>
      </c>
      <c r="H466" s="234">
        <v>8.9779999999999998</v>
      </c>
      <c r="I466" s="235"/>
      <c r="J466" s="236">
        <f>ROUND(I466*H466,2)</f>
        <v>0</v>
      </c>
      <c r="K466" s="237"/>
      <c r="L466" s="238"/>
      <c r="M466" s="239" t="s">
        <v>1</v>
      </c>
      <c r="N466" s="240" t="s">
        <v>42</v>
      </c>
      <c r="O466" s="91"/>
      <c r="P466" s="221">
        <f>O466*H466</f>
        <v>0</v>
      </c>
      <c r="Q466" s="221">
        <v>0.0086</v>
      </c>
      <c r="R466" s="221">
        <f>Q466*H466</f>
        <v>0.077210799999999996</v>
      </c>
      <c r="S466" s="221">
        <v>0</v>
      </c>
      <c r="T466" s="222">
        <f>S466*H466</f>
        <v>0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223" t="s">
        <v>147</v>
      </c>
      <c r="AT466" s="223" t="s">
        <v>574</v>
      </c>
      <c r="AU466" s="223" t="s">
        <v>87</v>
      </c>
      <c r="AY466" s="17" t="s">
        <v>133</v>
      </c>
      <c r="BE466" s="224">
        <f>IF(N466="základní",J466,0)</f>
        <v>0</v>
      </c>
      <c r="BF466" s="224">
        <f>IF(N466="snížená",J466,0)</f>
        <v>0</v>
      </c>
      <c r="BG466" s="224">
        <f>IF(N466="zákl. přenesená",J466,0)</f>
        <v>0</v>
      </c>
      <c r="BH466" s="224">
        <f>IF(N466="sníž. přenesená",J466,0)</f>
        <v>0</v>
      </c>
      <c r="BI466" s="224">
        <f>IF(N466="nulová",J466,0)</f>
        <v>0</v>
      </c>
      <c r="BJ466" s="17" t="s">
        <v>85</v>
      </c>
      <c r="BK466" s="224">
        <f>ROUND(I466*H466,2)</f>
        <v>0</v>
      </c>
      <c r="BL466" s="17" t="s">
        <v>138</v>
      </c>
      <c r="BM466" s="223" t="s">
        <v>358</v>
      </c>
    </row>
    <row r="467" s="2" customFormat="1" ht="44.25" customHeight="1">
      <c r="A467" s="38"/>
      <c r="B467" s="39"/>
      <c r="C467" s="211" t="s">
        <v>248</v>
      </c>
      <c r="D467" s="211" t="s">
        <v>134</v>
      </c>
      <c r="E467" s="212" t="s">
        <v>1241</v>
      </c>
      <c r="F467" s="213" t="s">
        <v>1242</v>
      </c>
      <c r="G467" s="214" t="s">
        <v>938</v>
      </c>
      <c r="H467" s="215">
        <v>31.449000000000002</v>
      </c>
      <c r="I467" s="216"/>
      <c r="J467" s="217">
        <f>ROUND(I467*H467,2)</f>
        <v>0</v>
      </c>
      <c r="K467" s="218"/>
      <c r="L467" s="44"/>
      <c r="M467" s="219" t="s">
        <v>1</v>
      </c>
      <c r="N467" s="220" t="s">
        <v>42</v>
      </c>
      <c r="O467" s="91"/>
      <c r="P467" s="221">
        <f>O467*H467</f>
        <v>0</v>
      </c>
      <c r="Q467" s="221">
        <v>0.0086800000000000002</v>
      </c>
      <c r="R467" s="221">
        <f>Q467*H467</f>
        <v>0.27297732000000002</v>
      </c>
      <c r="S467" s="221">
        <v>0</v>
      </c>
      <c r="T467" s="222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23" t="s">
        <v>138</v>
      </c>
      <c r="AT467" s="223" t="s">
        <v>134</v>
      </c>
      <c r="AU467" s="223" t="s">
        <v>87</v>
      </c>
      <c r="AY467" s="17" t="s">
        <v>133</v>
      </c>
      <c r="BE467" s="224">
        <f>IF(N467="základní",J467,0)</f>
        <v>0</v>
      </c>
      <c r="BF467" s="224">
        <f>IF(N467="snížená",J467,0)</f>
        <v>0</v>
      </c>
      <c r="BG467" s="224">
        <f>IF(N467="zákl. přenesená",J467,0)</f>
        <v>0</v>
      </c>
      <c r="BH467" s="224">
        <f>IF(N467="sníž. přenesená",J467,0)</f>
        <v>0</v>
      </c>
      <c r="BI467" s="224">
        <f>IF(N467="nulová",J467,0)</f>
        <v>0</v>
      </c>
      <c r="BJ467" s="17" t="s">
        <v>85</v>
      </c>
      <c r="BK467" s="224">
        <f>ROUND(I467*H467,2)</f>
        <v>0</v>
      </c>
      <c r="BL467" s="17" t="s">
        <v>138</v>
      </c>
      <c r="BM467" s="223" t="s">
        <v>361</v>
      </c>
    </row>
    <row r="468" s="15" customFormat="1">
      <c r="A468" s="15"/>
      <c r="B468" s="277"/>
      <c r="C468" s="278"/>
      <c r="D468" s="225" t="s">
        <v>939</v>
      </c>
      <c r="E468" s="279" t="s">
        <v>1</v>
      </c>
      <c r="F468" s="280" t="s">
        <v>1243</v>
      </c>
      <c r="G468" s="278"/>
      <c r="H468" s="279" t="s">
        <v>1</v>
      </c>
      <c r="I468" s="281"/>
      <c r="J468" s="278"/>
      <c r="K468" s="278"/>
      <c r="L468" s="282"/>
      <c r="M468" s="283"/>
      <c r="N468" s="284"/>
      <c r="O468" s="284"/>
      <c r="P468" s="284"/>
      <c r="Q468" s="284"/>
      <c r="R468" s="284"/>
      <c r="S468" s="284"/>
      <c r="T468" s="28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86" t="s">
        <v>939</v>
      </c>
      <c r="AU468" s="286" t="s">
        <v>87</v>
      </c>
      <c r="AV468" s="15" t="s">
        <v>85</v>
      </c>
      <c r="AW468" s="15" t="s">
        <v>34</v>
      </c>
      <c r="AX468" s="15" t="s">
        <v>77</v>
      </c>
      <c r="AY468" s="286" t="s">
        <v>133</v>
      </c>
    </row>
    <row r="469" s="13" customFormat="1">
      <c r="A469" s="13"/>
      <c r="B469" s="255"/>
      <c r="C469" s="256"/>
      <c r="D469" s="225" t="s">
        <v>939</v>
      </c>
      <c r="E469" s="257" t="s">
        <v>1</v>
      </c>
      <c r="F469" s="258" t="s">
        <v>1244</v>
      </c>
      <c r="G469" s="256"/>
      <c r="H469" s="259">
        <v>23.030999999999999</v>
      </c>
      <c r="I469" s="260"/>
      <c r="J469" s="256"/>
      <c r="K469" s="256"/>
      <c r="L469" s="261"/>
      <c r="M469" s="262"/>
      <c r="N469" s="263"/>
      <c r="O469" s="263"/>
      <c r="P469" s="263"/>
      <c r="Q469" s="263"/>
      <c r="R469" s="263"/>
      <c r="S469" s="263"/>
      <c r="T469" s="264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65" t="s">
        <v>939</v>
      </c>
      <c r="AU469" s="265" t="s">
        <v>87</v>
      </c>
      <c r="AV469" s="13" t="s">
        <v>87</v>
      </c>
      <c r="AW469" s="13" t="s">
        <v>34</v>
      </c>
      <c r="AX469" s="13" t="s">
        <v>77</v>
      </c>
      <c r="AY469" s="265" t="s">
        <v>133</v>
      </c>
    </row>
    <row r="470" s="13" customFormat="1">
      <c r="A470" s="13"/>
      <c r="B470" s="255"/>
      <c r="C470" s="256"/>
      <c r="D470" s="225" t="s">
        <v>939</v>
      </c>
      <c r="E470" s="257" t="s">
        <v>1</v>
      </c>
      <c r="F470" s="258" t="s">
        <v>1245</v>
      </c>
      <c r="G470" s="256"/>
      <c r="H470" s="259">
        <v>8.4179999999999993</v>
      </c>
      <c r="I470" s="260"/>
      <c r="J470" s="256"/>
      <c r="K470" s="256"/>
      <c r="L470" s="261"/>
      <c r="M470" s="262"/>
      <c r="N470" s="263"/>
      <c r="O470" s="263"/>
      <c r="P470" s="263"/>
      <c r="Q470" s="263"/>
      <c r="R470" s="263"/>
      <c r="S470" s="263"/>
      <c r="T470" s="264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65" t="s">
        <v>939</v>
      </c>
      <c r="AU470" s="265" t="s">
        <v>87</v>
      </c>
      <c r="AV470" s="13" t="s">
        <v>87</v>
      </c>
      <c r="AW470" s="13" t="s">
        <v>34</v>
      </c>
      <c r="AX470" s="13" t="s">
        <v>77</v>
      </c>
      <c r="AY470" s="265" t="s">
        <v>133</v>
      </c>
    </row>
    <row r="471" s="14" customFormat="1">
      <c r="A471" s="14"/>
      <c r="B471" s="266"/>
      <c r="C471" s="267"/>
      <c r="D471" s="225" t="s">
        <v>939</v>
      </c>
      <c r="E471" s="268" t="s">
        <v>1</v>
      </c>
      <c r="F471" s="269" t="s">
        <v>941</v>
      </c>
      <c r="G471" s="267"/>
      <c r="H471" s="270">
        <v>31.448999999999998</v>
      </c>
      <c r="I471" s="271"/>
      <c r="J471" s="267"/>
      <c r="K471" s="267"/>
      <c r="L471" s="272"/>
      <c r="M471" s="273"/>
      <c r="N471" s="274"/>
      <c r="O471" s="274"/>
      <c r="P471" s="274"/>
      <c r="Q471" s="274"/>
      <c r="R471" s="274"/>
      <c r="S471" s="274"/>
      <c r="T471" s="275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76" t="s">
        <v>939</v>
      </c>
      <c r="AU471" s="276" t="s">
        <v>87</v>
      </c>
      <c r="AV471" s="14" t="s">
        <v>138</v>
      </c>
      <c r="AW471" s="14" t="s">
        <v>34</v>
      </c>
      <c r="AX471" s="14" t="s">
        <v>85</v>
      </c>
      <c r="AY471" s="276" t="s">
        <v>133</v>
      </c>
    </row>
    <row r="472" s="2" customFormat="1" ht="24.15" customHeight="1">
      <c r="A472" s="38"/>
      <c r="B472" s="39"/>
      <c r="C472" s="230" t="s">
        <v>362</v>
      </c>
      <c r="D472" s="230" t="s">
        <v>574</v>
      </c>
      <c r="E472" s="231" t="s">
        <v>1246</v>
      </c>
      <c r="F472" s="232" t="s">
        <v>1247</v>
      </c>
      <c r="G472" s="233" t="s">
        <v>938</v>
      </c>
      <c r="H472" s="234">
        <v>33.021000000000001</v>
      </c>
      <c r="I472" s="235"/>
      <c r="J472" s="236">
        <f>ROUND(I472*H472,2)</f>
        <v>0</v>
      </c>
      <c r="K472" s="237"/>
      <c r="L472" s="238"/>
      <c r="M472" s="239" t="s">
        <v>1</v>
      </c>
      <c r="N472" s="240" t="s">
        <v>42</v>
      </c>
      <c r="O472" s="91"/>
      <c r="P472" s="221">
        <f>O472*H472</f>
        <v>0</v>
      </c>
      <c r="Q472" s="221">
        <v>0.0063</v>
      </c>
      <c r="R472" s="221">
        <f>Q472*H472</f>
        <v>0.2080323</v>
      </c>
      <c r="S472" s="221">
        <v>0</v>
      </c>
      <c r="T472" s="222">
        <f>S472*H472</f>
        <v>0</v>
      </c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R472" s="223" t="s">
        <v>147</v>
      </c>
      <c r="AT472" s="223" t="s">
        <v>574</v>
      </c>
      <c r="AU472" s="223" t="s">
        <v>87</v>
      </c>
      <c r="AY472" s="17" t="s">
        <v>133</v>
      </c>
      <c r="BE472" s="224">
        <f>IF(N472="základní",J472,0)</f>
        <v>0</v>
      </c>
      <c r="BF472" s="224">
        <f>IF(N472="snížená",J472,0)</f>
        <v>0</v>
      </c>
      <c r="BG472" s="224">
        <f>IF(N472="zákl. přenesená",J472,0)</f>
        <v>0</v>
      </c>
      <c r="BH472" s="224">
        <f>IF(N472="sníž. přenesená",J472,0)</f>
        <v>0</v>
      </c>
      <c r="BI472" s="224">
        <f>IF(N472="nulová",J472,0)</f>
        <v>0</v>
      </c>
      <c r="BJ472" s="17" t="s">
        <v>85</v>
      </c>
      <c r="BK472" s="224">
        <f>ROUND(I472*H472,2)</f>
        <v>0</v>
      </c>
      <c r="BL472" s="17" t="s">
        <v>138</v>
      </c>
      <c r="BM472" s="223" t="s">
        <v>365</v>
      </c>
    </row>
    <row r="473" s="2" customFormat="1" ht="37.8" customHeight="1">
      <c r="A473" s="38"/>
      <c r="B473" s="39"/>
      <c r="C473" s="211" t="s">
        <v>252</v>
      </c>
      <c r="D473" s="211" t="s">
        <v>134</v>
      </c>
      <c r="E473" s="212" t="s">
        <v>1248</v>
      </c>
      <c r="F473" s="213" t="s">
        <v>1249</v>
      </c>
      <c r="G473" s="214" t="s">
        <v>304</v>
      </c>
      <c r="H473" s="215">
        <v>108.03</v>
      </c>
      <c r="I473" s="216"/>
      <c r="J473" s="217">
        <f>ROUND(I473*H473,2)</f>
        <v>0</v>
      </c>
      <c r="K473" s="218"/>
      <c r="L473" s="44"/>
      <c r="M473" s="219" t="s">
        <v>1</v>
      </c>
      <c r="N473" s="220" t="s">
        <v>42</v>
      </c>
      <c r="O473" s="91"/>
      <c r="P473" s="221">
        <f>O473*H473</f>
        <v>0</v>
      </c>
      <c r="Q473" s="221">
        <v>0.0033899999999999998</v>
      </c>
      <c r="R473" s="221">
        <f>Q473*H473</f>
        <v>0.36622169999999998</v>
      </c>
      <c r="S473" s="221">
        <v>0</v>
      </c>
      <c r="T473" s="222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23" t="s">
        <v>138</v>
      </c>
      <c r="AT473" s="223" t="s">
        <v>134</v>
      </c>
      <c r="AU473" s="223" t="s">
        <v>87</v>
      </c>
      <c r="AY473" s="17" t="s">
        <v>133</v>
      </c>
      <c r="BE473" s="224">
        <f>IF(N473="základní",J473,0)</f>
        <v>0</v>
      </c>
      <c r="BF473" s="224">
        <f>IF(N473="snížená",J473,0)</f>
        <v>0</v>
      </c>
      <c r="BG473" s="224">
        <f>IF(N473="zákl. přenesená",J473,0)</f>
        <v>0</v>
      </c>
      <c r="BH473" s="224">
        <f>IF(N473="sníž. přenesená",J473,0)</f>
        <v>0</v>
      </c>
      <c r="BI473" s="224">
        <f>IF(N473="nulová",J473,0)</f>
        <v>0</v>
      </c>
      <c r="BJ473" s="17" t="s">
        <v>85</v>
      </c>
      <c r="BK473" s="224">
        <f>ROUND(I473*H473,2)</f>
        <v>0</v>
      </c>
      <c r="BL473" s="17" t="s">
        <v>138</v>
      </c>
      <c r="BM473" s="223" t="s">
        <v>368</v>
      </c>
    </row>
    <row r="474" s="13" customFormat="1">
      <c r="A474" s="13"/>
      <c r="B474" s="255"/>
      <c r="C474" s="256"/>
      <c r="D474" s="225" t="s">
        <v>939</v>
      </c>
      <c r="E474" s="257" t="s">
        <v>1</v>
      </c>
      <c r="F474" s="258" t="s">
        <v>1250</v>
      </c>
      <c r="G474" s="256"/>
      <c r="H474" s="259">
        <v>91.5</v>
      </c>
      <c r="I474" s="260"/>
      <c r="J474" s="256"/>
      <c r="K474" s="256"/>
      <c r="L474" s="261"/>
      <c r="M474" s="262"/>
      <c r="N474" s="263"/>
      <c r="O474" s="263"/>
      <c r="P474" s="263"/>
      <c r="Q474" s="263"/>
      <c r="R474" s="263"/>
      <c r="S474" s="263"/>
      <c r="T474" s="264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65" t="s">
        <v>939</v>
      </c>
      <c r="AU474" s="265" t="s">
        <v>87</v>
      </c>
      <c r="AV474" s="13" t="s">
        <v>87</v>
      </c>
      <c r="AW474" s="13" t="s">
        <v>34</v>
      </c>
      <c r="AX474" s="13" t="s">
        <v>77</v>
      </c>
      <c r="AY474" s="265" t="s">
        <v>133</v>
      </c>
    </row>
    <row r="475" s="13" customFormat="1">
      <c r="A475" s="13"/>
      <c r="B475" s="255"/>
      <c r="C475" s="256"/>
      <c r="D475" s="225" t="s">
        <v>939</v>
      </c>
      <c r="E475" s="257" t="s">
        <v>1</v>
      </c>
      <c r="F475" s="258" t="s">
        <v>1251</v>
      </c>
      <c r="G475" s="256"/>
      <c r="H475" s="259">
        <v>7.9100000000000001</v>
      </c>
      <c r="I475" s="260"/>
      <c r="J475" s="256"/>
      <c r="K475" s="256"/>
      <c r="L475" s="261"/>
      <c r="M475" s="262"/>
      <c r="N475" s="263"/>
      <c r="O475" s="263"/>
      <c r="P475" s="263"/>
      <c r="Q475" s="263"/>
      <c r="R475" s="263"/>
      <c r="S475" s="263"/>
      <c r="T475" s="264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65" t="s">
        <v>939</v>
      </c>
      <c r="AU475" s="265" t="s">
        <v>87</v>
      </c>
      <c r="AV475" s="13" t="s">
        <v>87</v>
      </c>
      <c r="AW475" s="13" t="s">
        <v>34</v>
      </c>
      <c r="AX475" s="13" t="s">
        <v>77</v>
      </c>
      <c r="AY475" s="265" t="s">
        <v>133</v>
      </c>
    </row>
    <row r="476" s="13" customFormat="1">
      <c r="A476" s="13"/>
      <c r="B476" s="255"/>
      <c r="C476" s="256"/>
      <c r="D476" s="225" t="s">
        <v>939</v>
      </c>
      <c r="E476" s="257" t="s">
        <v>1</v>
      </c>
      <c r="F476" s="258" t="s">
        <v>1252</v>
      </c>
      <c r="G476" s="256"/>
      <c r="H476" s="259">
        <v>8.6199999999999992</v>
      </c>
      <c r="I476" s="260"/>
      <c r="J476" s="256"/>
      <c r="K476" s="256"/>
      <c r="L476" s="261"/>
      <c r="M476" s="262"/>
      <c r="N476" s="263"/>
      <c r="O476" s="263"/>
      <c r="P476" s="263"/>
      <c r="Q476" s="263"/>
      <c r="R476" s="263"/>
      <c r="S476" s="263"/>
      <c r="T476" s="264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65" t="s">
        <v>939</v>
      </c>
      <c r="AU476" s="265" t="s">
        <v>87</v>
      </c>
      <c r="AV476" s="13" t="s">
        <v>87</v>
      </c>
      <c r="AW476" s="13" t="s">
        <v>34</v>
      </c>
      <c r="AX476" s="13" t="s">
        <v>77</v>
      </c>
      <c r="AY476" s="265" t="s">
        <v>133</v>
      </c>
    </row>
    <row r="477" s="14" customFormat="1">
      <c r="A477" s="14"/>
      <c r="B477" s="266"/>
      <c r="C477" s="267"/>
      <c r="D477" s="225" t="s">
        <v>939</v>
      </c>
      <c r="E477" s="268" t="s">
        <v>1</v>
      </c>
      <c r="F477" s="269" t="s">
        <v>941</v>
      </c>
      <c r="G477" s="267"/>
      <c r="H477" s="270">
        <v>108.03</v>
      </c>
      <c r="I477" s="271"/>
      <c r="J477" s="267"/>
      <c r="K477" s="267"/>
      <c r="L477" s="272"/>
      <c r="M477" s="273"/>
      <c r="N477" s="274"/>
      <c r="O477" s="274"/>
      <c r="P477" s="274"/>
      <c r="Q477" s="274"/>
      <c r="R477" s="274"/>
      <c r="S477" s="274"/>
      <c r="T477" s="275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76" t="s">
        <v>939</v>
      </c>
      <c r="AU477" s="276" t="s">
        <v>87</v>
      </c>
      <c r="AV477" s="14" t="s">
        <v>138</v>
      </c>
      <c r="AW477" s="14" t="s">
        <v>34</v>
      </c>
      <c r="AX477" s="14" t="s">
        <v>85</v>
      </c>
      <c r="AY477" s="276" t="s">
        <v>133</v>
      </c>
    </row>
    <row r="478" s="2" customFormat="1" ht="16.5" customHeight="1">
      <c r="A478" s="38"/>
      <c r="B478" s="39"/>
      <c r="C478" s="230" t="s">
        <v>371</v>
      </c>
      <c r="D478" s="230" t="s">
        <v>574</v>
      </c>
      <c r="E478" s="231" t="s">
        <v>1253</v>
      </c>
      <c r="F478" s="232" t="s">
        <v>1254</v>
      </c>
      <c r="G478" s="233" t="s">
        <v>938</v>
      </c>
      <c r="H478" s="234">
        <v>27.007999999999999</v>
      </c>
      <c r="I478" s="235"/>
      <c r="J478" s="236">
        <f>ROUND(I478*H478,2)</f>
        <v>0</v>
      </c>
      <c r="K478" s="237"/>
      <c r="L478" s="238"/>
      <c r="M478" s="239" t="s">
        <v>1</v>
      </c>
      <c r="N478" s="240" t="s">
        <v>42</v>
      </c>
      <c r="O478" s="91"/>
      <c r="P478" s="221">
        <f>O478*H478</f>
        <v>0</v>
      </c>
      <c r="Q478" s="221">
        <v>0.00029999999999999997</v>
      </c>
      <c r="R478" s="221">
        <f>Q478*H478</f>
        <v>0.0081023999999999992</v>
      </c>
      <c r="S478" s="221">
        <v>0</v>
      </c>
      <c r="T478" s="222">
        <f>S478*H478</f>
        <v>0</v>
      </c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223" t="s">
        <v>147</v>
      </c>
      <c r="AT478" s="223" t="s">
        <v>574</v>
      </c>
      <c r="AU478" s="223" t="s">
        <v>87</v>
      </c>
      <c r="AY478" s="17" t="s">
        <v>133</v>
      </c>
      <c r="BE478" s="224">
        <f>IF(N478="základní",J478,0)</f>
        <v>0</v>
      </c>
      <c r="BF478" s="224">
        <f>IF(N478="snížená",J478,0)</f>
        <v>0</v>
      </c>
      <c r="BG478" s="224">
        <f>IF(N478="zákl. přenesená",J478,0)</f>
        <v>0</v>
      </c>
      <c r="BH478" s="224">
        <f>IF(N478="sníž. přenesená",J478,0)</f>
        <v>0</v>
      </c>
      <c r="BI478" s="224">
        <f>IF(N478="nulová",J478,0)</f>
        <v>0</v>
      </c>
      <c r="BJ478" s="17" t="s">
        <v>85</v>
      </c>
      <c r="BK478" s="224">
        <f>ROUND(I478*H478,2)</f>
        <v>0</v>
      </c>
      <c r="BL478" s="17" t="s">
        <v>138</v>
      </c>
      <c r="BM478" s="223" t="s">
        <v>374</v>
      </c>
    </row>
    <row r="479" s="13" customFormat="1">
      <c r="A479" s="13"/>
      <c r="B479" s="255"/>
      <c r="C479" s="256"/>
      <c r="D479" s="225" t="s">
        <v>939</v>
      </c>
      <c r="E479" s="257" t="s">
        <v>1</v>
      </c>
      <c r="F479" s="258" t="s">
        <v>1255</v>
      </c>
      <c r="G479" s="256"/>
      <c r="H479" s="259">
        <v>22.875</v>
      </c>
      <c r="I479" s="260"/>
      <c r="J479" s="256"/>
      <c r="K479" s="256"/>
      <c r="L479" s="261"/>
      <c r="M479" s="262"/>
      <c r="N479" s="263"/>
      <c r="O479" s="263"/>
      <c r="P479" s="263"/>
      <c r="Q479" s="263"/>
      <c r="R479" s="263"/>
      <c r="S479" s="263"/>
      <c r="T479" s="26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65" t="s">
        <v>939</v>
      </c>
      <c r="AU479" s="265" t="s">
        <v>87</v>
      </c>
      <c r="AV479" s="13" t="s">
        <v>87</v>
      </c>
      <c r="AW479" s="13" t="s">
        <v>34</v>
      </c>
      <c r="AX479" s="13" t="s">
        <v>77</v>
      </c>
      <c r="AY479" s="265" t="s">
        <v>133</v>
      </c>
    </row>
    <row r="480" s="13" customFormat="1">
      <c r="A480" s="13"/>
      <c r="B480" s="255"/>
      <c r="C480" s="256"/>
      <c r="D480" s="225" t="s">
        <v>939</v>
      </c>
      <c r="E480" s="257" t="s">
        <v>1</v>
      </c>
      <c r="F480" s="258" t="s">
        <v>1227</v>
      </c>
      <c r="G480" s="256"/>
      <c r="H480" s="259">
        <v>1.978</v>
      </c>
      <c r="I480" s="260"/>
      <c r="J480" s="256"/>
      <c r="K480" s="256"/>
      <c r="L480" s="261"/>
      <c r="M480" s="262"/>
      <c r="N480" s="263"/>
      <c r="O480" s="263"/>
      <c r="P480" s="263"/>
      <c r="Q480" s="263"/>
      <c r="R480" s="263"/>
      <c r="S480" s="263"/>
      <c r="T480" s="264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65" t="s">
        <v>939</v>
      </c>
      <c r="AU480" s="265" t="s">
        <v>87</v>
      </c>
      <c r="AV480" s="13" t="s">
        <v>87</v>
      </c>
      <c r="AW480" s="13" t="s">
        <v>34</v>
      </c>
      <c r="AX480" s="13" t="s">
        <v>77</v>
      </c>
      <c r="AY480" s="265" t="s">
        <v>133</v>
      </c>
    </row>
    <row r="481" s="13" customFormat="1">
      <c r="A481" s="13"/>
      <c r="B481" s="255"/>
      <c r="C481" s="256"/>
      <c r="D481" s="225" t="s">
        <v>939</v>
      </c>
      <c r="E481" s="257" t="s">
        <v>1</v>
      </c>
      <c r="F481" s="258" t="s">
        <v>1228</v>
      </c>
      <c r="G481" s="256"/>
      <c r="H481" s="259">
        <v>2.1549999999999998</v>
      </c>
      <c r="I481" s="260"/>
      <c r="J481" s="256"/>
      <c r="K481" s="256"/>
      <c r="L481" s="261"/>
      <c r="M481" s="262"/>
      <c r="N481" s="263"/>
      <c r="O481" s="263"/>
      <c r="P481" s="263"/>
      <c r="Q481" s="263"/>
      <c r="R481" s="263"/>
      <c r="S481" s="263"/>
      <c r="T481" s="26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65" t="s">
        <v>939</v>
      </c>
      <c r="AU481" s="265" t="s">
        <v>87</v>
      </c>
      <c r="AV481" s="13" t="s">
        <v>87</v>
      </c>
      <c r="AW481" s="13" t="s">
        <v>34</v>
      </c>
      <c r="AX481" s="13" t="s">
        <v>77</v>
      </c>
      <c r="AY481" s="265" t="s">
        <v>133</v>
      </c>
    </row>
    <row r="482" s="14" customFormat="1">
      <c r="A482" s="14"/>
      <c r="B482" s="266"/>
      <c r="C482" s="267"/>
      <c r="D482" s="225" t="s">
        <v>939</v>
      </c>
      <c r="E482" s="268" t="s">
        <v>1</v>
      </c>
      <c r="F482" s="269" t="s">
        <v>941</v>
      </c>
      <c r="G482" s="267"/>
      <c r="H482" s="270">
        <v>27.008000000000003</v>
      </c>
      <c r="I482" s="271"/>
      <c r="J482" s="267"/>
      <c r="K482" s="267"/>
      <c r="L482" s="272"/>
      <c r="M482" s="273"/>
      <c r="N482" s="274"/>
      <c r="O482" s="274"/>
      <c r="P482" s="274"/>
      <c r="Q482" s="274"/>
      <c r="R482" s="274"/>
      <c r="S482" s="274"/>
      <c r="T482" s="275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76" t="s">
        <v>939</v>
      </c>
      <c r="AU482" s="276" t="s">
        <v>87</v>
      </c>
      <c r="AV482" s="14" t="s">
        <v>138</v>
      </c>
      <c r="AW482" s="14" t="s">
        <v>34</v>
      </c>
      <c r="AX482" s="14" t="s">
        <v>85</v>
      </c>
      <c r="AY482" s="276" t="s">
        <v>133</v>
      </c>
    </row>
    <row r="483" s="2" customFormat="1" ht="24.15" customHeight="1">
      <c r="A483" s="38"/>
      <c r="B483" s="39"/>
      <c r="C483" s="211" t="s">
        <v>256</v>
      </c>
      <c r="D483" s="211" t="s">
        <v>134</v>
      </c>
      <c r="E483" s="212" t="s">
        <v>1256</v>
      </c>
      <c r="F483" s="213" t="s">
        <v>1257</v>
      </c>
      <c r="G483" s="214" t="s">
        <v>304</v>
      </c>
      <c r="H483" s="215">
        <v>28.870000000000001</v>
      </c>
      <c r="I483" s="216"/>
      <c r="J483" s="217">
        <f>ROUND(I483*H483,2)</f>
        <v>0</v>
      </c>
      <c r="K483" s="218"/>
      <c r="L483" s="44"/>
      <c r="M483" s="219" t="s">
        <v>1</v>
      </c>
      <c r="N483" s="220" t="s">
        <v>42</v>
      </c>
      <c r="O483" s="91"/>
      <c r="P483" s="221">
        <f>O483*H483</f>
        <v>0</v>
      </c>
      <c r="Q483" s="221">
        <v>0.00010000000000000001</v>
      </c>
      <c r="R483" s="221">
        <f>Q483*H483</f>
        <v>0.0028870000000000002</v>
      </c>
      <c r="S483" s="221">
        <v>0</v>
      </c>
      <c r="T483" s="222">
        <f>S483*H483</f>
        <v>0</v>
      </c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R483" s="223" t="s">
        <v>138</v>
      </c>
      <c r="AT483" s="223" t="s">
        <v>134</v>
      </c>
      <c r="AU483" s="223" t="s">
        <v>87</v>
      </c>
      <c r="AY483" s="17" t="s">
        <v>133</v>
      </c>
      <c r="BE483" s="224">
        <f>IF(N483="základní",J483,0)</f>
        <v>0</v>
      </c>
      <c r="BF483" s="224">
        <f>IF(N483="snížená",J483,0)</f>
        <v>0</v>
      </c>
      <c r="BG483" s="224">
        <f>IF(N483="zákl. přenesená",J483,0)</f>
        <v>0</v>
      </c>
      <c r="BH483" s="224">
        <f>IF(N483="sníž. přenesená",J483,0)</f>
        <v>0</v>
      </c>
      <c r="BI483" s="224">
        <f>IF(N483="nulová",J483,0)</f>
        <v>0</v>
      </c>
      <c r="BJ483" s="17" t="s">
        <v>85</v>
      </c>
      <c r="BK483" s="224">
        <f>ROUND(I483*H483,2)</f>
        <v>0</v>
      </c>
      <c r="BL483" s="17" t="s">
        <v>138</v>
      </c>
      <c r="BM483" s="223" t="s">
        <v>377</v>
      </c>
    </row>
    <row r="484" s="13" customFormat="1">
      <c r="A484" s="13"/>
      <c r="B484" s="255"/>
      <c r="C484" s="256"/>
      <c r="D484" s="225" t="s">
        <v>939</v>
      </c>
      <c r="E484" s="257" t="s">
        <v>1</v>
      </c>
      <c r="F484" s="258" t="s">
        <v>1258</v>
      </c>
      <c r="G484" s="256"/>
      <c r="H484" s="259">
        <v>28.870000000000001</v>
      </c>
      <c r="I484" s="260"/>
      <c r="J484" s="256"/>
      <c r="K484" s="256"/>
      <c r="L484" s="261"/>
      <c r="M484" s="262"/>
      <c r="N484" s="263"/>
      <c r="O484" s="263"/>
      <c r="P484" s="263"/>
      <c r="Q484" s="263"/>
      <c r="R484" s="263"/>
      <c r="S484" s="263"/>
      <c r="T484" s="264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65" t="s">
        <v>939</v>
      </c>
      <c r="AU484" s="265" t="s">
        <v>87</v>
      </c>
      <c r="AV484" s="13" t="s">
        <v>87</v>
      </c>
      <c r="AW484" s="13" t="s">
        <v>34</v>
      </c>
      <c r="AX484" s="13" t="s">
        <v>77</v>
      </c>
      <c r="AY484" s="265" t="s">
        <v>133</v>
      </c>
    </row>
    <row r="485" s="14" customFormat="1">
      <c r="A485" s="14"/>
      <c r="B485" s="266"/>
      <c r="C485" s="267"/>
      <c r="D485" s="225" t="s">
        <v>939</v>
      </c>
      <c r="E485" s="268" t="s">
        <v>1</v>
      </c>
      <c r="F485" s="269" t="s">
        <v>941</v>
      </c>
      <c r="G485" s="267"/>
      <c r="H485" s="270">
        <v>28.870000000000001</v>
      </c>
      <c r="I485" s="271"/>
      <c r="J485" s="267"/>
      <c r="K485" s="267"/>
      <c r="L485" s="272"/>
      <c r="M485" s="273"/>
      <c r="N485" s="274"/>
      <c r="O485" s="274"/>
      <c r="P485" s="274"/>
      <c r="Q485" s="274"/>
      <c r="R485" s="274"/>
      <c r="S485" s="274"/>
      <c r="T485" s="275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76" t="s">
        <v>939</v>
      </c>
      <c r="AU485" s="276" t="s">
        <v>87</v>
      </c>
      <c r="AV485" s="14" t="s">
        <v>138</v>
      </c>
      <c r="AW485" s="14" t="s">
        <v>34</v>
      </c>
      <c r="AX485" s="14" t="s">
        <v>85</v>
      </c>
      <c r="AY485" s="276" t="s">
        <v>133</v>
      </c>
    </row>
    <row r="486" s="2" customFormat="1" ht="24.15" customHeight="1">
      <c r="A486" s="38"/>
      <c r="B486" s="39"/>
      <c r="C486" s="230" t="s">
        <v>378</v>
      </c>
      <c r="D486" s="230" t="s">
        <v>574</v>
      </c>
      <c r="E486" s="231" t="s">
        <v>1259</v>
      </c>
      <c r="F486" s="232" t="s">
        <v>1260</v>
      </c>
      <c r="G486" s="233" t="s">
        <v>304</v>
      </c>
      <c r="H486" s="234">
        <v>30.314</v>
      </c>
      <c r="I486" s="235"/>
      <c r="J486" s="236">
        <f>ROUND(I486*H486,2)</f>
        <v>0</v>
      </c>
      <c r="K486" s="237"/>
      <c r="L486" s="238"/>
      <c r="M486" s="239" t="s">
        <v>1</v>
      </c>
      <c r="N486" s="240" t="s">
        <v>42</v>
      </c>
      <c r="O486" s="91"/>
      <c r="P486" s="221">
        <f>O486*H486</f>
        <v>0</v>
      </c>
      <c r="Q486" s="221">
        <v>0.00051999999999999995</v>
      </c>
      <c r="R486" s="221">
        <f>Q486*H486</f>
        <v>0.015763279999999998</v>
      </c>
      <c r="S486" s="221">
        <v>0</v>
      </c>
      <c r="T486" s="222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223" t="s">
        <v>147</v>
      </c>
      <c r="AT486" s="223" t="s">
        <v>574</v>
      </c>
      <c r="AU486" s="223" t="s">
        <v>87</v>
      </c>
      <c r="AY486" s="17" t="s">
        <v>133</v>
      </c>
      <c r="BE486" s="224">
        <f>IF(N486="základní",J486,0)</f>
        <v>0</v>
      </c>
      <c r="BF486" s="224">
        <f>IF(N486="snížená",J486,0)</f>
        <v>0</v>
      </c>
      <c r="BG486" s="224">
        <f>IF(N486="zákl. přenesená",J486,0)</f>
        <v>0</v>
      </c>
      <c r="BH486" s="224">
        <f>IF(N486="sníž. přenesená",J486,0)</f>
        <v>0</v>
      </c>
      <c r="BI486" s="224">
        <f>IF(N486="nulová",J486,0)</f>
        <v>0</v>
      </c>
      <c r="BJ486" s="17" t="s">
        <v>85</v>
      </c>
      <c r="BK486" s="224">
        <f>ROUND(I486*H486,2)</f>
        <v>0</v>
      </c>
      <c r="BL486" s="17" t="s">
        <v>138</v>
      </c>
      <c r="BM486" s="223" t="s">
        <v>381</v>
      </c>
    </row>
    <row r="487" s="2" customFormat="1" ht="16.5" customHeight="1">
      <c r="A487" s="38"/>
      <c r="B487" s="39"/>
      <c r="C487" s="211" t="s">
        <v>259</v>
      </c>
      <c r="D487" s="211" t="s">
        <v>134</v>
      </c>
      <c r="E487" s="212" t="s">
        <v>1261</v>
      </c>
      <c r="F487" s="213" t="s">
        <v>1262</v>
      </c>
      <c r="G487" s="214" t="s">
        <v>304</v>
      </c>
      <c r="H487" s="215">
        <v>83.280000000000001</v>
      </c>
      <c r="I487" s="216"/>
      <c r="J487" s="217">
        <f>ROUND(I487*H487,2)</f>
        <v>0</v>
      </c>
      <c r="K487" s="218"/>
      <c r="L487" s="44"/>
      <c r="M487" s="219" t="s">
        <v>1</v>
      </c>
      <c r="N487" s="220" t="s">
        <v>42</v>
      </c>
      <c r="O487" s="91"/>
      <c r="P487" s="221">
        <f>O487*H487</f>
        <v>0</v>
      </c>
      <c r="Q487" s="221">
        <v>0</v>
      </c>
      <c r="R487" s="221">
        <f>Q487*H487</f>
        <v>0</v>
      </c>
      <c r="S487" s="221">
        <v>0</v>
      </c>
      <c r="T487" s="222">
        <f>S487*H487</f>
        <v>0</v>
      </c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R487" s="223" t="s">
        <v>138</v>
      </c>
      <c r="AT487" s="223" t="s">
        <v>134</v>
      </c>
      <c r="AU487" s="223" t="s">
        <v>87</v>
      </c>
      <c r="AY487" s="17" t="s">
        <v>133</v>
      </c>
      <c r="BE487" s="224">
        <f>IF(N487="základní",J487,0)</f>
        <v>0</v>
      </c>
      <c r="BF487" s="224">
        <f>IF(N487="snížená",J487,0)</f>
        <v>0</v>
      </c>
      <c r="BG487" s="224">
        <f>IF(N487="zákl. přenesená",J487,0)</f>
        <v>0</v>
      </c>
      <c r="BH487" s="224">
        <f>IF(N487="sníž. přenesená",J487,0)</f>
        <v>0</v>
      </c>
      <c r="BI487" s="224">
        <f>IF(N487="nulová",J487,0)</f>
        <v>0</v>
      </c>
      <c r="BJ487" s="17" t="s">
        <v>85</v>
      </c>
      <c r="BK487" s="224">
        <f>ROUND(I487*H487,2)</f>
        <v>0</v>
      </c>
      <c r="BL487" s="17" t="s">
        <v>138</v>
      </c>
      <c r="BM487" s="223" t="s">
        <v>384</v>
      </c>
    </row>
    <row r="488" s="15" customFormat="1">
      <c r="A488" s="15"/>
      <c r="B488" s="277"/>
      <c r="C488" s="278"/>
      <c r="D488" s="225" t="s">
        <v>939</v>
      </c>
      <c r="E488" s="279" t="s">
        <v>1</v>
      </c>
      <c r="F488" s="280" t="s">
        <v>1263</v>
      </c>
      <c r="G488" s="278"/>
      <c r="H488" s="279" t="s">
        <v>1</v>
      </c>
      <c r="I488" s="281"/>
      <c r="J488" s="278"/>
      <c r="K488" s="278"/>
      <c r="L488" s="282"/>
      <c r="M488" s="283"/>
      <c r="N488" s="284"/>
      <c r="O488" s="284"/>
      <c r="P488" s="284"/>
      <c r="Q488" s="284"/>
      <c r="R488" s="284"/>
      <c r="S488" s="284"/>
      <c r="T488" s="28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86" t="s">
        <v>939</v>
      </c>
      <c r="AU488" s="286" t="s">
        <v>87</v>
      </c>
      <c r="AV488" s="15" t="s">
        <v>85</v>
      </c>
      <c r="AW488" s="15" t="s">
        <v>34</v>
      </c>
      <c r="AX488" s="15" t="s">
        <v>77</v>
      </c>
      <c r="AY488" s="286" t="s">
        <v>133</v>
      </c>
    </row>
    <row r="489" s="13" customFormat="1">
      <c r="A489" s="13"/>
      <c r="B489" s="255"/>
      <c r="C489" s="256"/>
      <c r="D489" s="225" t="s">
        <v>939</v>
      </c>
      <c r="E489" s="257" t="s">
        <v>1</v>
      </c>
      <c r="F489" s="258" t="s">
        <v>1264</v>
      </c>
      <c r="G489" s="256"/>
      <c r="H489" s="259">
        <v>42</v>
      </c>
      <c r="I489" s="260"/>
      <c r="J489" s="256"/>
      <c r="K489" s="256"/>
      <c r="L489" s="261"/>
      <c r="M489" s="262"/>
      <c r="N489" s="263"/>
      <c r="O489" s="263"/>
      <c r="P489" s="263"/>
      <c r="Q489" s="263"/>
      <c r="R489" s="263"/>
      <c r="S489" s="263"/>
      <c r="T489" s="264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65" t="s">
        <v>939</v>
      </c>
      <c r="AU489" s="265" t="s">
        <v>87</v>
      </c>
      <c r="AV489" s="13" t="s">
        <v>87</v>
      </c>
      <c r="AW489" s="13" t="s">
        <v>34</v>
      </c>
      <c r="AX489" s="13" t="s">
        <v>77</v>
      </c>
      <c r="AY489" s="265" t="s">
        <v>133</v>
      </c>
    </row>
    <row r="490" s="13" customFormat="1">
      <c r="A490" s="13"/>
      <c r="B490" s="255"/>
      <c r="C490" s="256"/>
      <c r="D490" s="225" t="s">
        <v>939</v>
      </c>
      <c r="E490" s="257" t="s">
        <v>1</v>
      </c>
      <c r="F490" s="258" t="s">
        <v>1265</v>
      </c>
      <c r="G490" s="256"/>
      <c r="H490" s="259">
        <v>4.4199999999999999</v>
      </c>
      <c r="I490" s="260"/>
      <c r="J490" s="256"/>
      <c r="K490" s="256"/>
      <c r="L490" s="261"/>
      <c r="M490" s="262"/>
      <c r="N490" s="263"/>
      <c r="O490" s="263"/>
      <c r="P490" s="263"/>
      <c r="Q490" s="263"/>
      <c r="R490" s="263"/>
      <c r="S490" s="263"/>
      <c r="T490" s="264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65" t="s">
        <v>939</v>
      </c>
      <c r="AU490" s="265" t="s">
        <v>87</v>
      </c>
      <c r="AV490" s="13" t="s">
        <v>87</v>
      </c>
      <c r="AW490" s="13" t="s">
        <v>34</v>
      </c>
      <c r="AX490" s="13" t="s">
        <v>77</v>
      </c>
      <c r="AY490" s="265" t="s">
        <v>133</v>
      </c>
    </row>
    <row r="491" s="13" customFormat="1">
      <c r="A491" s="13"/>
      <c r="B491" s="255"/>
      <c r="C491" s="256"/>
      <c r="D491" s="225" t="s">
        <v>939</v>
      </c>
      <c r="E491" s="257" t="s">
        <v>1</v>
      </c>
      <c r="F491" s="258" t="s">
        <v>1266</v>
      </c>
      <c r="G491" s="256"/>
      <c r="H491" s="259">
        <v>5.6200000000000001</v>
      </c>
      <c r="I491" s="260"/>
      <c r="J491" s="256"/>
      <c r="K491" s="256"/>
      <c r="L491" s="261"/>
      <c r="M491" s="262"/>
      <c r="N491" s="263"/>
      <c r="O491" s="263"/>
      <c r="P491" s="263"/>
      <c r="Q491" s="263"/>
      <c r="R491" s="263"/>
      <c r="S491" s="263"/>
      <c r="T491" s="264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65" t="s">
        <v>939</v>
      </c>
      <c r="AU491" s="265" t="s">
        <v>87</v>
      </c>
      <c r="AV491" s="13" t="s">
        <v>87</v>
      </c>
      <c r="AW491" s="13" t="s">
        <v>34</v>
      </c>
      <c r="AX491" s="13" t="s">
        <v>77</v>
      </c>
      <c r="AY491" s="265" t="s">
        <v>133</v>
      </c>
    </row>
    <row r="492" s="15" customFormat="1">
      <c r="A492" s="15"/>
      <c r="B492" s="277"/>
      <c r="C492" s="278"/>
      <c r="D492" s="225" t="s">
        <v>939</v>
      </c>
      <c r="E492" s="279" t="s">
        <v>1</v>
      </c>
      <c r="F492" s="280" t="s">
        <v>1267</v>
      </c>
      <c r="G492" s="278"/>
      <c r="H492" s="279" t="s">
        <v>1</v>
      </c>
      <c r="I492" s="281"/>
      <c r="J492" s="278"/>
      <c r="K492" s="278"/>
      <c r="L492" s="282"/>
      <c r="M492" s="283"/>
      <c r="N492" s="284"/>
      <c r="O492" s="284"/>
      <c r="P492" s="284"/>
      <c r="Q492" s="284"/>
      <c r="R492" s="284"/>
      <c r="S492" s="284"/>
      <c r="T492" s="28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86" t="s">
        <v>939</v>
      </c>
      <c r="AU492" s="286" t="s">
        <v>87</v>
      </c>
      <c r="AV492" s="15" t="s">
        <v>85</v>
      </c>
      <c r="AW492" s="15" t="s">
        <v>34</v>
      </c>
      <c r="AX492" s="15" t="s">
        <v>77</v>
      </c>
      <c r="AY492" s="286" t="s">
        <v>133</v>
      </c>
    </row>
    <row r="493" s="13" customFormat="1">
      <c r="A493" s="13"/>
      <c r="B493" s="255"/>
      <c r="C493" s="256"/>
      <c r="D493" s="225" t="s">
        <v>939</v>
      </c>
      <c r="E493" s="257" t="s">
        <v>1</v>
      </c>
      <c r="F493" s="258" t="s">
        <v>1268</v>
      </c>
      <c r="G493" s="256"/>
      <c r="H493" s="259">
        <v>24.75</v>
      </c>
      <c r="I493" s="260"/>
      <c r="J493" s="256"/>
      <c r="K493" s="256"/>
      <c r="L493" s="261"/>
      <c r="M493" s="262"/>
      <c r="N493" s="263"/>
      <c r="O493" s="263"/>
      <c r="P493" s="263"/>
      <c r="Q493" s="263"/>
      <c r="R493" s="263"/>
      <c r="S493" s="263"/>
      <c r="T493" s="264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65" t="s">
        <v>939</v>
      </c>
      <c r="AU493" s="265" t="s">
        <v>87</v>
      </c>
      <c r="AV493" s="13" t="s">
        <v>87</v>
      </c>
      <c r="AW493" s="13" t="s">
        <v>34</v>
      </c>
      <c r="AX493" s="13" t="s">
        <v>77</v>
      </c>
      <c r="AY493" s="265" t="s">
        <v>133</v>
      </c>
    </row>
    <row r="494" s="13" customFormat="1">
      <c r="A494" s="13"/>
      <c r="B494" s="255"/>
      <c r="C494" s="256"/>
      <c r="D494" s="225" t="s">
        <v>939</v>
      </c>
      <c r="E494" s="257" t="s">
        <v>1</v>
      </c>
      <c r="F494" s="258" t="s">
        <v>1269</v>
      </c>
      <c r="G494" s="256"/>
      <c r="H494" s="259">
        <v>3.4900000000000002</v>
      </c>
      <c r="I494" s="260"/>
      <c r="J494" s="256"/>
      <c r="K494" s="256"/>
      <c r="L494" s="261"/>
      <c r="M494" s="262"/>
      <c r="N494" s="263"/>
      <c r="O494" s="263"/>
      <c r="P494" s="263"/>
      <c r="Q494" s="263"/>
      <c r="R494" s="263"/>
      <c r="S494" s="263"/>
      <c r="T494" s="264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65" t="s">
        <v>939</v>
      </c>
      <c r="AU494" s="265" t="s">
        <v>87</v>
      </c>
      <c r="AV494" s="13" t="s">
        <v>87</v>
      </c>
      <c r="AW494" s="13" t="s">
        <v>34</v>
      </c>
      <c r="AX494" s="13" t="s">
        <v>77</v>
      </c>
      <c r="AY494" s="265" t="s">
        <v>133</v>
      </c>
    </row>
    <row r="495" s="13" customFormat="1">
      <c r="A495" s="13"/>
      <c r="B495" s="255"/>
      <c r="C495" s="256"/>
      <c r="D495" s="225" t="s">
        <v>939</v>
      </c>
      <c r="E495" s="257" t="s">
        <v>1</v>
      </c>
      <c r="F495" s="258" t="s">
        <v>1270</v>
      </c>
      <c r="G495" s="256"/>
      <c r="H495" s="259">
        <v>3</v>
      </c>
      <c r="I495" s="260"/>
      <c r="J495" s="256"/>
      <c r="K495" s="256"/>
      <c r="L495" s="261"/>
      <c r="M495" s="262"/>
      <c r="N495" s="263"/>
      <c r="O495" s="263"/>
      <c r="P495" s="263"/>
      <c r="Q495" s="263"/>
      <c r="R495" s="263"/>
      <c r="S495" s="263"/>
      <c r="T495" s="264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65" t="s">
        <v>939</v>
      </c>
      <c r="AU495" s="265" t="s">
        <v>87</v>
      </c>
      <c r="AV495" s="13" t="s">
        <v>87</v>
      </c>
      <c r="AW495" s="13" t="s">
        <v>34</v>
      </c>
      <c r="AX495" s="13" t="s">
        <v>77</v>
      </c>
      <c r="AY495" s="265" t="s">
        <v>133</v>
      </c>
    </row>
    <row r="496" s="14" customFormat="1">
      <c r="A496" s="14"/>
      <c r="B496" s="266"/>
      <c r="C496" s="267"/>
      <c r="D496" s="225" t="s">
        <v>939</v>
      </c>
      <c r="E496" s="268" t="s">
        <v>1</v>
      </c>
      <c r="F496" s="269" t="s">
        <v>941</v>
      </c>
      <c r="G496" s="267"/>
      <c r="H496" s="270">
        <v>83.279999999999987</v>
      </c>
      <c r="I496" s="271"/>
      <c r="J496" s="267"/>
      <c r="K496" s="267"/>
      <c r="L496" s="272"/>
      <c r="M496" s="273"/>
      <c r="N496" s="274"/>
      <c r="O496" s="274"/>
      <c r="P496" s="274"/>
      <c r="Q496" s="274"/>
      <c r="R496" s="274"/>
      <c r="S496" s="274"/>
      <c r="T496" s="275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76" t="s">
        <v>939</v>
      </c>
      <c r="AU496" s="276" t="s">
        <v>87</v>
      </c>
      <c r="AV496" s="14" t="s">
        <v>138</v>
      </c>
      <c r="AW496" s="14" t="s">
        <v>34</v>
      </c>
      <c r="AX496" s="14" t="s">
        <v>85</v>
      </c>
      <c r="AY496" s="276" t="s">
        <v>133</v>
      </c>
    </row>
    <row r="497" s="2" customFormat="1" ht="24.15" customHeight="1">
      <c r="A497" s="38"/>
      <c r="B497" s="39"/>
      <c r="C497" s="230" t="s">
        <v>386</v>
      </c>
      <c r="D497" s="230" t="s">
        <v>574</v>
      </c>
      <c r="E497" s="231" t="s">
        <v>1271</v>
      </c>
      <c r="F497" s="232" t="s">
        <v>1272</v>
      </c>
      <c r="G497" s="233" t="s">
        <v>304</v>
      </c>
      <c r="H497" s="234">
        <v>52.039999999999999</v>
      </c>
      <c r="I497" s="235"/>
      <c r="J497" s="236">
        <f>ROUND(I497*H497,2)</f>
        <v>0</v>
      </c>
      <c r="K497" s="237"/>
      <c r="L497" s="238"/>
      <c r="M497" s="239" t="s">
        <v>1</v>
      </c>
      <c r="N497" s="240" t="s">
        <v>42</v>
      </c>
      <c r="O497" s="91"/>
      <c r="P497" s="221">
        <f>O497*H497</f>
        <v>0</v>
      </c>
      <c r="Q497" s="221">
        <v>4.0000000000000003E-05</v>
      </c>
      <c r="R497" s="221">
        <f>Q497*H497</f>
        <v>0.0020816000000000003</v>
      </c>
      <c r="S497" s="221">
        <v>0</v>
      </c>
      <c r="T497" s="222">
        <f>S497*H497</f>
        <v>0</v>
      </c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R497" s="223" t="s">
        <v>147</v>
      </c>
      <c r="AT497" s="223" t="s">
        <v>574</v>
      </c>
      <c r="AU497" s="223" t="s">
        <v>87</v>
      </c>
      <c r="AY497" s="17" t="s">
        <v>133</v>
      </c>
      <c r="BE497" s="224">
        <f>IF(N497="základní",J497,0)</f>
        <v>0</v>
      </c>
      <c r="BF497" s="224">
        <f>IF(N497="snížená",J497,0)</f>
        <v>0</v>
      </c>
      <c r="BG497" s="224">
        <f>IF(N497="zákl. přenesená",J497,0)</f>
        <v>0</v>
      </c>
      <c r="BH497" s="224">
        <f>IF(N497="sníž. přenesená",J497,0)</f>
        <v>0</v>
      </c>
      <c r="BI497" s="224">
        <f>IF(N497="nulová",J497,0)</f>
        <v>0</v>
      </c>
      <c r="BJ497" s="17" t="s">
        <v>85</v>
      </c>
      <c r="BK497" s="224">
        <f>ROUND(I497*H497,2)</f>
        <v>0</v>
      </c>
      <c r="BL497" s="17" t="s">
        <v>138</v>
      </c>
      <c r="BM497" s="223" t="s">
        <v>389</v>
      </c>
    </row>
    <row r="498" s="15" customFormat="1">
      <c r="A498" s="15"/>
      <c r="B498" s="277"/>
      <c r="C498" s="278"/>
      <c r="D498" s="225" t="s">
        <v>939</v>
      </c>
      <c r="E498" s="279" t="s">
        <v>1</v>
      </c>
      <c r="F498" s="280" t="s">
        <v>1263</v>
      </c>
      <c r="G498" s="278"/>
      <c r="H498" s="279" t="s">
        <v>1</v>
      </c>
      <c r="I498" s="281"/>
      <c r="J498" s="278"/>
      <c r="K498" s="278"/>
      <c r="L498" s="282"/>
      <c r="M498" s="283"/>
      <c r="N498" s="284"/>
      <c r="O498" s="284"/>
      <c r="P498" s="284"/>
      <c r="Q498" s="284"/>
      <c r="R498" s="284"/>
      <c r="S498" s="284"/>
      <c r="T498" s="28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286" t="s">
        <v>939</v>
      </c>
      <c r="AU498" s="286" t="s">
        <v>87</v>
      </c>
      <c r="AV498" s="15" t="s">
        <v>85</v>
      </c>
      <c r="AW498" s="15" t="s">
        <v>34</v>
      </c>
      <c r="AX498" s="15" t="s">
        <v>77</v>
      </c>
      <c r="AY498" s="286" t="s">
        <v>133</v>
      </c>
    </row>
    <row r="499" s="13" customFormat="1">
      <c r="A499" s="13"/>
      <c r="B499" s="255"/>
      <c r="C499" s="256"/>
      <c r="D499" s="225" t="s">
        <v>939</v>
      </c>
      <c r="E499" s="257" t="s">
        <v>1</v>
      </c>
      <c r="F499" s="258" t="s">
        <v>1264</v>
      </c>
      <c r="G499" s="256"/>
      <c r="H499" s="259">
        <v>42</v>
      </c>
      <c r="I499" s="260"/>
      <c r="J499" s="256"/>
      <c r="K499" s="256"/>
      <c r="L499" s="261"/>
      <c r="M499" s="262"/>
      <c r="N499" s="263"/>
      <c r="O499" s="263"/>
      <c r="P499" s="263"/>
      <c r="Q499" s="263"/>
      <c r="R499" s="263"/>
      <c r="S499" s="263"/>
      <c r="T499" s="264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65" t="s">
        <v>939</v>
      </c>
      <c r="AU499" s="265" t="s">
        <v>87</v>
      </c>
      <c r="AV499" s="13" t="s">
        <v>87</v>
      </c>
      <c r="AW499" s="13" t="s">
        <v>34</v>
      </c>
      <c r="AX499" s="13" t="s">
        <v>77</v>
      </c>
      <c r="AY499" s="265" t="s">
        <v>133</v>
      </c>
    </row>
    <row r="500" s="13" customFormat="1">
      <c r="A500" s="13"/>
      <c r="B500" s="255"/>
      <c r="C500" s="256"/>
      <c r="D500" s="225" t="s">
        <v>939</v>
      </c>
      <c r="E500" s="257" t="s">
        <v>1</v>
      </c>
      <c r="F500" s="258" t="s">
        <v>1265</v>
      </c>
      <c r="G500" s="256"/>
      <c r="H500" s="259">
        <v>4.4199999999999999</v>
      </c>
      <c r="I500" s="260"/>
      <c r="J500" s="256"/>
      <c r="K500" s="256"/>
      <c r="L500" s="261"/>
      <c r="M500" s="262"/>
      <c r="N500" s="263"/>
      <c r="O500" s="263"/>
      <c r="P500" s="263"/>
      <c r="Q500" s="263"/>
      <c r="R500" s="263"/>
      <c r="S500" s="263"/>
      <c r="T500" s="264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65" t="s">
        <v>939</v>
      </c>
      <c r="AU500" s="265" t="s">
        <v>87</v>
      </c>
      <c r="AV500" s="13" t="s">
        <v>87</v>
      </c>
      <c r="AW500" s="13" t="s">
        <v>34</v>
      </c>
      <c r="AX500" s="13" t="s">
        <v>77</v>
      </c>
      <c r="AY500" s="265" t="s">
        <v>133</v>
      </c>
    </row>
    <row r="501" s="13" customFormat="1">
      <c r="A501" s="13"/>
      <c r="B501" s="255"/>
      <c r="C501" s="256"/>
      <c r="D501" s="225" t="s">
        <v>939</v>
      </c>
      <c r="E501" s="257" t="s">
        <v>1</v>
      </c>
      <c r="F501" s="258" t="s">
        <v>1266</v>
      </c>
      <c r="G501" s="256"/>
      <c r="H501" s="259">
        <v>5.6200000000000001</v>
      </c>
      <c r="I501" s="260"/>
      <c r="J501" s="256"/>
      <c r="K501" s="256"/>
      <c r="L501" s="261"/>
      <c r="M501" s="262"/>
      <c r="N501" s="263"/>
      <c r="O501" s="263"/>
      <c r="P501" s="263"/>
      <c r="Q501" s="263"/>
      <c r="R501" s="263"/>
      <c r="S501" s="263"/>
      <c r="T501" s="264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65" t="s">
        <v>939</v>
      </c>
      <c r="AU501" s="265" t="s">
        <v>87</v>
      </c>
      <c r="AV501" s="13" t="s">
        <v>87</v>
      </c>
      <c r="AW501" s="13" t="s">
        <v>34</v>
      </c>
      <c r="AX501" s="13" t="s">
        <v>77</v>
      </c>
      <c r="AY501" s="265" t="s">
        <v>133</v>
      </c>
    </row>
    <row r="502" s="14" customFormat="1">
      <c r="A502" s="14"/>
      <c r="B502" s="266"/>
      <c r="C502" s="267"/>
      <c r="D502" s="225" t="s">
        <v>939</v>
      </c>
      <c r="E502" s="268" t="s">
        <v>1</v>
      </c>
      <c r="F502" s="269" t="s">
        <v>941</v>
      </c>
      <c r="G502" s="267"/>
      <c r="H502" s="270">
        <v>52.039999999999999</v>
      </c>
      <c r="I502" s="271"/>
      <c r="J502" s="267"/>
      <c r="K502" s="267"/>
      <c r="L502" s="272"/>
      <c r="M502" s="273"/>
      <c r="N502" s="274"/>
      <c r="O502" s="274"/>
      <c r="P502" s="274"/>
      <c r="Q502" s="274"/>
      <c r="R502" s="274"/>
      <c r="S502" s="274"/>
      <c r="T502" s="275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76" t="s">
        <v>939</v>
      </c>
      <c r="AU502" s="276" t="s">
        <v>87</v>
      </c>
      <c r="AV502" s="14" t="s">
        <v>138</v>
      </c>
      <c r="AW502" s="14" t="s">
        <v>34</v>
      </c>
      <c r="AX502" s="14" t="s">
        <v>85</v>
      </c>
      <c r="AY502" s="276" t="s">
        <v>133</v>
      </c>
    </row>
    <row r="503" s="2" customFormat="1" ht="24.15" customHeight="1">
      <c r="A503" s="38"/>
      <c r="B503" s="39"/>
      <c r="C503" s="230" t="s">
        <v>263</v>
      </c>
      <c r="D503" s="230" t="s">
        <v>574</v>
      </c>
      <c r="E503" s="231" t="s">
        <v>1273</v>
      </c>
      <c r="F503" s="232" t="s">
        <v>1274</v>
      </c>
      <c r="G503" s="233" t="s">
        <v>304</v>
      </c>
      <c r="H503" s="234">
        <v>31.239999999999998</v>
      </c>
      <c r="I503" s="235"/>
      <c r="J503" s="236">
        <f>ROUND(I503*H503,2)</f>
        <v>0</v>
      </c>
      <c r="K503" s="237"/>
      <c r="L503" s="238"/>
      <c r="M503" s="239" t="s">
        <v>1</v>
      </c>
      <c r="N503" s="240" t="s">
        <v>42</v>
      </c>
      <c r="O503" s="91"/>
      <c r="P503" s="221">
        <f>O503*H503</f>
        <v>0</v>
      </c>
      <c r="Q503" s="221">
        <v>4.0000000000000003E-05</v>
      </c>
      <c r="R503" s="221">
        <f>Q503*H503</f>
        <v>0.0012496</v>
      </c>
      <c r="S503" s="221">
        <v>0</v>
      </c>
      <c r="T503" s="222">
        <f>S503*H503</f>
        <v>0</v>
      </c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R503" s="223" t="s">
        <v>147</v>
      </c>
      <c r="AT503" s="223" t="s">
        <v>574</v>
      </c>
      <c r="AU503" s="223" t="s">
        <v>87</v>
      </c>
      <c r="AY503" s="17" t="s">
        <v>133</v>
      </c>
      <c r="BE503" s="224">
        <f>IF(N503="základní",J503,0)</f>
        <v>0</v>
      </c>
      <c r="BF503" s="224">
        <f>IF(N503="snížená",J503,0)</f>
        <v>0</v>
      </c>
      <c r="BG503" s="224">
        <f>IF(N503="zákl. přenesená",J503,0)</f>
        <v>0</v>
      </c>
      <c r="BH503" s="224">
        <f>IF(N503="sníž. přenesená",J503,0)</f>
        <v>0</v>
      </c>
      <c r="BI503" s="224">
        <f>IF(N503="nulová",J503,0)</f>
        <v>0</v>
      </c>
      <c r="BJ503" s="17" t="s">
        <v>85</v>
      </c>
      <c r="BK503" s="224">
        <f>ROUND(I503*H503,2)</f>
        <v>0</v>
      </c>
      <c r="BL503" s="17" t="s">
        <v>138</v>
      </c>
      <c r="BM503" s="223" t="s">
        <v>392</v>
      </c>
    </row>
    <row r="504" s="15" customFormat="1">
      <c r="A504" s="15"/>
      <c r="B504" s="277"/>
      <c r="C504" s="278"/>
      <c r="D504" s="225" t="s">
        <v>939</v>
      </c>
      <c r="E504" s="279" t="s">
        <v>1</v>
      </c>
      <c r="F504" s="280" t="s">
        <v>1267</v>
      </c>
      <c r="G504" s="278"/>
      <c r="H504" s="279" t="s">
        <v>1</v>
      </c>
      <c r="I504" s="281"/>
      <c r="J504" s="278"/>
      <c r="K504" s="278"/>
      <c r="L504" s="282"/>
      <c r="M504" s="283"/>
      <c r="N504" s="284"/>
      <c r="O504" s="284"/>
      <c r="P504" s="284"/>
      <c r="Q504" s="284"/>
      <c r="R504" s="284"/>
      <c r="S504" s="284"/>
      <c r="T504" s="28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T504" s="286" t="s">
        <v>939</v>
      </c>
      <c r="AU504" s="286" t="s">
        <v>87</v>
      </c>
      <c r="AV504" s="15" t="s">
        <v>85</v>
      </c>
      <c r="AW504" s="15" t="s">
        <v>34</v>
      </c>
      <c r="AX504" s="15" t="s">
        <v>77</v>
      </c>
      <c r="AY504" s="286" t="s">
        <v>133</v>
      </c>
    </row>
    <row r="505" s="13" customFormat="1">
      <c r="A505" s="13"/>
      <c r="B505" s="255"/>
      <c r="C505" s="256"/>
      <c r="D505" s="225" t="s">
        <v>939</v>
      </c>
      <c r="E505" s="257" t="s">
        <v>1</v>
      </c>
      <c r="F505" s="258" t="s">
        <v>1268</v>
      </c>
      <c r="G505" s="256"/>
      <c r="H505" s="259">
        <v>24.75</v>
      </c>
      <c r="I505" s="260"/>
      <c r="J505" s="256"/>
      <c r="K505" s="256"/>
      <c r="L505" s="261"/>
      <c r="M505" s="262"/>
      <c r="N505" s="263"/>
      <c r="O505" s="263"/>
      <c r="P505" s="263"/>
      <c r="Q505" s="263"/>
      <c r="R505" s="263"/>
      <c r="S505" s="263"/>
      <c r="T505" s="264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65" t="s">
        <v>939</v>
      </c>
      <c r="AU505" s="265" t="s">
        <v>87</v>
      </c>
      <c r="AV505" s="13" t="s">
        <v>87</v>
      </c>
      <c r="AW505" s="13" t="s">
        <v>34</v>
      </c>
      <c r="AX505" s="13" t="s">
        <v>77</v>
      </c>
      <c r="AY505" s="265" t="s">
        <v>133</v>
      </c>
    </row>
    <row r="506" s="13" customFormat="1">
      <c r="A506" s="13"/>
      <c r="B506" s="255"/>
      <c r="C506" s="256"/>
      <c r="D506" s="225" t="s">
        <v>939</v>
      </c>
      <c r="E506" s="257" t="s">
        <v>1</v>
      </c>
      <c r="F506" s="258" t="s">
        <v>1269</v>
      </c>
      <c r="G506" s="256"/>
      <c r="H506" s="259">
        <v>3.4900000000000002</v>
      </c>
      <c r="I506" s="260"/>
      <c r="J506" s="256"/>
      <c r="K506" s="256"/>
      <c r="L506" s="261"/>
      <c r="M506" s="262"/>
      <c r="N506" s="263"/>
      <c r="O506" s="263"/>
      <c r="P506" s="263"/>
      <c r="Q506" s="263"/>
      <c r="R506" s="263"/>
      <c r="S506" s="263"/>
      <c r="T506" s="264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65" t="s">
        <v>939</v>
      </c>
      <c r="AU506" s="265" t="s">
        <v>87</v>
      </c>
      <c r="AV506" s="13" t="s">
        <v>87</v>
      </c>
      <c r="AW506" s="13" t="s">
        <v>34</v>
      </c>
      <c r="AX506" s="13" t="s">
        <v>77</v>
      </c>
      <c r="AY506" s="265" t="s">
        <v>133</v>
      </c>
    </row>
    <row r="507" s="13" customFormat="1">
      <c r="A507" s="13"/>
      <c r="B507" s="255"/>
      <c r="C507" s="256"/>
      <c r="D507" s="225" t="s">
        <v>939</v>
      </c>
      <c r="E507" s="257" t="s">
        <v>1</v>
      </c>
      <c r="F507" s="258" t="s">
        <v>1270</v>
      </c>
      <c r="G507" s="256"/>
      <c r="H507" s="259">
        <v>3</v>
      </c>
      <c r="I507" s="260"/>
      <c r="J507" s="256"/>
      <c r="K507" s="256"/>
      <c r="L507" s="261"/>
      <c r="M507" s="262"/>
      <c r="N507" s="263"/>
      <c r="O507" s="263"/>
      <c r="P507" s="263"/>
      <c r="Q507" s="263"/>
      <c r="R507" s="263"/>
      <c r="S507" s="263"/>
      <c r="T507" s="264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65" t="s">
        <v>939</v>
      </c>
      <c r="AU507" s="265" t="s">
        <v>87</v>
      </c>
      <c r="AV507" s="13" t="s">
        <v>87</v>
      </c>
      <c r="AW507" s="13" t="s">
        <v>34</v>
      </c>
      <c r="AX507" s="13" t="s">
        <v>77</v>
      </c>
      <c r="AY507" s="265" t="s">
        <v>133</v>
      </c>
    </row>
    <row r="508" s="14" customFormat="1">
      <c r="A508" s="14"/>
      <c r="B508" s="266"/>
      <c r="C508" s="267"/>
      <c r="D508" s="225" t="s">
        <v>939</v>
      </c>
      <c r="E508" s="268" t="s">
        <v>1</v>
      </c>
      <c r="F508" s="269" t="s">
        <v>941</v>
      </c>
      <c r="G508" s="267"/>
      <c r="H508" s="270">
        <v>31.240000000000002</v>
      </c>
      <c r="I508" s="271"/>
      <c r="J508" s="267"/>
      <c r="K508" s="267"/>
      <c r="L508" s="272"/>
      <c r="M508" s="273"/>
      <c r="N508" s="274"/>
      <c r="O508" s="274"/>
      <c r="P508" s="274"/>
      <c r="Q508" s="274"/>
      <c r="R508" s="274"/>
      <c r="S508" s="274"/>
      <c r="T508" s="275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76" t="s">
        <v>939</v>
      </c>
      <c r="AU508" s="276" t="s">
        <v>87</v>
      </c>
      <c r="AV508" s="14" t="s">
        <v>138</v>
      </c>
      <c r="AW508" s="14" t="s">
        <v>34</v>
      </c>
      <c r="AX508" s="14" t="s">
        <v>85</v>
      </c>
      <c r="AY508" s="276" t="s">
        <v>133</v>
      </c>
    </row>
    <row r="509" s="2" customFormat="1" ht="24.15" customHeight="1">
      <c r="A509" s="38"/>
      <c r="B509" s="39"/>
      <c r="C509" s="211" t="s">
        <v>396</v>
      </c>
      <c r="D509" s="211" t="s">
        <v>134</v>
      </c>
      <c r="E509" s="212" t="s">
        <v>1275</v>
      </c>
      <c r="F509" s="213" t="s">
        <v>1276</v>
      </c>
      <c r="G509" s="214" t="s">
        <v>938</v>
      </c>
      <c r="H509" s="215">
        <v>71.293000000000006</v>
      </c>
      <c r="I509" s="216"/>
      <c r="J509" s="217">
        <f>ROUND(I509*H509,2)</f>
        <v>0</v>
      </c>
      <c r="K509" s="218"/>
      <c r="L509" s="44"/>
      <c r="M509" s="219" t="s">
        <v>1</v>
      </c>
      <c r="N509" s="220" t="s">
        <v>42</v>
      </c>
      <c r="O509" s="91"/>
      <c r="P509" s="221">
        <f>O509*H509</f>
        <v>0</v>
      </c>
      <c r="Q509" s="221">
        <v>0.0315</v>
      </c>
      <c r="R509" s="221">
        <f>Q509*H509</f>
        <v>2.2457295000000004</v>
      </c>
      <c r="S509" s="221">
        <v>0</v>
      </c>
      <c r="T509" s="222">
        <f>S509*H509</f>
        <v>0</v>
      </c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R509" s="223" t="s">
        <v>138</v>
      </c>
      <c r="AT509" s="223" t="s">
        <v>134</v>
      </c>
      <c r="AU509" s="223" t="s">
        <v>87</v>
      </c>
      <c r="AY509" s="17" t="s">
        <v>133</v>
      </c>
      <c r="BE509" s="224">
        <f>IF(N509="základní",J509,0)</f>
        <v>0</v>
      </c>
      <c r="BF509" s="224">
        <f>IF(N509="snížená",J509,0)</f>
        <v>0</v>
      </c>
      <c r="BG509" s="224">
        <f>IF(N509="zákl. přenesená",J509,0)</f>
        <v>0</v>
      </c>
      <c r="BH509" s="224">
        <f>IF(N509="sníž. přenesená",J509,0)</f>
        <v>0</v>
      </c>
      <c r="BI509" s="224">
        <f>IF(N509="nulová",J509,0)</f>
        <v>0</v>
      </c>
      <c r="BJ509" s="17" t="s">
        <v>85</v>
      </c>
      <c r="BK509" s="224">
        <f>ROUND(I509*H509,2)</f>
        <v>0</v>
      </c>
      <c r="BL509" s="17" t="s">
        <v>138</v>
      </c>
      <c r="BM509" s="223" t="s">
        <v>399</v>
      </c>
    </row>
    <row r="510" s="15" customFormat="1">
      <c r="A510" s="15"/>
      <c r="B510" s="277"/>
      <c r="C510" s="278"/>
      <c r="D510" s="225" t="s">
        <v>939</v>
      </c>
      <c r="E510" s="279" t="s">
        <v>1</v>
      </c>
      <c r="F510" s="280" t="s">
        <v>1243</v>
      </c>
      <c r="G510" s="278"/>
      <c r="H510" s="279" t="s">
        <v>1</v>
      </c>
      <c r="I510" s="281"/>
      <c r="J510" s="278"/>
      <c r="K510" s="278"/>
      <c r="L510" s="282"/>
      <c r="M510" s="283"/>
      <c r="N510" s="284"/>
      <c r="O510" s="284"/>
      <c r="P510" s="284"/>
      <c r="Q510" s="284"/>
      <c r="R510" s="284"/>
      <c r="S510" s="284"/>
      <c r="T510" s="28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T510" s="286" t="s">
        <v>939</v>
      </c>
      <c r="AU510" s="286" t="s">
        <v>87</v>
      </c>
      <c r="AV510" s="15" t="s">
        <v>85</v>
      </c>
      <c r="AW510" s="15" t="s">
        <v>34</v>
      </c>
      <c r="AX510" s="15" t="s">
        <v>77</v>
      </c>
      <c r="AY510" s="286" t="s">
        <v>133</v>
      </c>
    </row>
    <row r="511" s="13" customFormat="1">
      <c r="A511" s="13"/>
      <c r="B511" s="255"/>
      <c r="C511" s="256"/>
      <c r="D511" s="225" t="s">
        <v>939</v>
      </c>
      <c r="E511" s="257" t="s">
        <v>1</v>
      </c>
      <c r="F511" s="258" t="s">
        <v>1277</v>
      </c>
      <c r="G511" s="256"/>
      <c r="H511" s="259">
        <v>45.100000000000001</v>
      </c>
      <c r="I511" s="260"/>
      <c r="J511" s="256"/>
      <c r="K511" s="256"/>
      <c r="L511" s="261"/>
      <c r="M511" s="262"/>
      <c r="N511" s="263"/>
      <c r="O511" s="263"/>
      <c r="P511" s="263"/>
      <c r="Q511" s="263"/>
      <c r="R511" s="263"/>
      <c r="S511" s="263"/>
      <c r="T511" s="264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65" t="s">
        <v>939</v>
      </c>
      <c r="AU511" s="265" t="s">
        <v>87</v>
      </c>
      <c r="AV511" s="13" t="s">
        <v>87</v>
      </c>
      <c r="AW511" s="13" t="s">
        <v>34</v>
      </c>
      <c r="AX511" s="13" t="s">
        <v>77</v>
      </c>
      <c r="AY511" s="265" t="s">
        <v>133</v>
      </c>
    </row>
    <row r="512" s="13" customFormat="1">
      <c r="A512" s="13"/>
      <c r="B512" s="255"/>
      <c r="C512" s="256"/>
      <c r="D512" s="225" t="s">
        <v>939</v>
      </c>
      <c r="E512" s="257" t="s">
        <v>1</v>
      </c>
      <c r="F512" s="258" t="s">
        <v>1278</v>
      </c>
      <c r="G512" s="256"/>
      <c r="H512" s="259">
        <v>26.193000000000001</v>
      </c>
      <c r="I512" s="260"/>
      <c r="J512" s="256"/>
      <c r="K512" s="256"/>
      <c r="L512" s="261"/>
      <c r="M512" s="262"/>
      <c r="N512" s="263"/>
      <c r="O512" s="263"/>
      <c r="P512" s="263"/>
      <c r="Q512" s="263"/>
      <c r="R512" s="263"/>
      <c r="S512" s="263"/>
      <c r="T512" s="264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65" t="s">
        <v>939</v>
      </c>
      <c r="AU512" s="265" t="s">
        <v>87</v>
      </c>
      <c r="AV512" s="13" t="s">
        <v>87</v>
      </c>
      <c r="AW512" s="13" t="s">
        <v>34</v>
      </c>
      <c r="AX512" s="13" t="s">
        <v>77</v>
      </c>
      <c r="AY512" s="265" t="s">
        <v>133</v>
      </c>
    </row>
    <row r="513" s="14" customFormat="1">
      <c r="A513" s="14"/>
      <c r="B513" s="266"/>
      <c r="C513" s="267"/>
      <c r="D513" s="225" t="s">
        <v>939</v>
      </c>
      <c r="E513" s="268" t="s">
        <v>1</v>
      </c>
      <c r="F513" s="269" t="s">
        <v>941</v>
      </c>
      <c r="G513" s="267"/>
      <c r="H513" s="270">
        <v>71.293000000000006</v>
      </c>
      <c r="I513" s="271"/>
      <c r="J513" s="267"/>
      <c r="K513" s="267"/>
      <c r="L513" s="272"/>
      <c r="M513" s="273"/>
      <c r="N513" s="274"/>
      <c r="O513" s="274"/>
      <c r="P513" s="274"/>
      <c r="Q513" s="274"/>
      <c r="R513" s="274"/>
      <c r="S513" s="274"/>
      <c r="T513" s="275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76" t="s">
        <v>939</v>
      </c>
      <c r="AU513" s="276" t="s">
        <v>87</v>
      </c>
      <c r="AV513" s="14" t="s">
        <v>138</v>
      </c>
      <c r="AW513" s="14" t="s">
        <v>34</v>
      </c>
      <c r="AX513" s="14" t="s">
        <v>85</v>
      </c>
      <c r="AY513" s="276" t="s">
        <v>133</v>
      </c>
    </row>
    <row r="514" s="2" customFormat="1" ht="24.15" customHeight="1">
      <c r="A514" s="38"/>
      <c r="B514" s="39"/>
      <c r="C514" s="211" t="s">
        <v>266</v>
      </c>
      <c r="D514" s="211" t="s">
        <v>134</v>
      </c>
      <c r="E514" s="212" t="s">
        <v>1279</v>
      </c>
      <c r="F514" s="213" t="s">
        <v>1280</v>
      </c>
      <c r="G514" s="214" t="s">
        <v>938</v>
      </c>
      <c r="H514" s="215">
        <v>17.763999999999999</v>
      </c>
      <c r="I514" s="216"/>
      <c r="J514" s="217">
        <f>ROUND(I514*H514,2)</f>
        <v>0</v>
      </c>
      <c r="K514" s="218"/>
      <c r="L514" s="44"/>
      <c r="M514" s="219" t="s">
        <v>1</v>
      </c>
      <c r="N514" s="220" t="s">
        <v>42</v>
      </c>
      <c r="O514" s="91"/>
      <c r="P514" s="221">
        <f>O514*H514</f>
        <v>0</v>
      </c>
      <c r="Q514" s="221">
        <v>0.0033</v>
      </c>
      <c r="R514" s="221">
        <f>Q514*H514</f>
        <v>0.058621199999999998</v>
      </c>
      <c r="S514" s="221">
        <v>0</v>
      </c>
      <c r="T514" s="222">
        <f>S514*H514</f>
        <v>0</v>
      </c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R514" s="223" t="s">
        <v>138</v>
      </c>
      <c r="AT514" s="223" t="s">
        <v>134</v>
      </c>
      <c r="AU514" s="223" t="s">
        <v>87</v>
      </c>
      <c r="AY514" s="17" t="s">
        <v>133</v>
      </c>
      <c r="BE514" s="224">
        <f>IF(N514="základní",J514,0)</f>
        <v>0</v>
      </c>
      <c r="BF514" s="224">
        <f>IF(N514="snížená",J514,0)</f>
        <v>0</v>
      </c>
      <c r="BG514" s="224">
        <f>IF(N514="zákl. přenesená",J514,0)</f>
        <v>0</v>
      </c>
      <c r="BH514" s="224">
        <f>IF(N514="sníž. přenesená",J514,0)</f>
        <v>0</v>
      </c>
      <c r="BI514" s="224">
        <f>IF(N514="nulová",J514,0)</f>
        <v>0</v>
      </c>
      <c r="BJ514" s="17" t="s">
        <v>85</v>
      </c>
      <c r="BK514" s="224">
        <f>ROUND(I514*H514,2)</f>
        <v>0</v>
      </c>
      <c r="BL514" s="17" t="s">
        <v>138</v>
      </c>
      <c r="BM514" s="223" t="s">
        <v>402</v>
      </c>
    </row>
    <row r="515" s="15" customFormat="1">
      <c r="A515" s="15"/>
      <c r="B515" s="277"/>
      <c r="C515" s="278"/>
      <c r="D515" s="225" t="s">
        <v>939</v>
      </c>
      <c r="E515" s="279" t="s">
        <v>1</v>
      </c>
      <c r="F515" s="280" t="s">
        <v>1281</v>
      </c>
      <c r="G515" s="278"/>
      <c r="H515" s="279" t="s">
        <v>1</v>
      </c>
      <c r="I515" s="281"/>
      <c r="J515" s="278"/>
      <c r="K515" s="278"/>
      <c r="L515" s="282"/>
      <c r="M515" s="283"/>
      <c r="N515" s="284"/>
      <c r="O515" s="284"/>
      <c r="P515" s="284"/>
      <c r="Q515" s="284"/>
      <c r="R515" s="284"/>
      <c r="S515" s="284"/>
      <c r="T515" s="28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86" t="s">
        <v>939</v>
      </c>
      <c r="AU515" s="286" t="s">
        <v>87</v>
      </c>
      <c r="AV515" s="15" t="s">
        <v>85</v>
      </c>
      <c r="AW515" s="15" t="s">
        <v>34</v>
      </c>
      <c r="AX515" s="15" t="s">
        <v>77</v>
      </c>
      <c r="AY515" s="286" t="s">
        <v>133</v>
      </c>
    </row>
    <row r="516" s="13" customFormat="1">
      <c r="A516" s="13"/>
      <c r="B516" s="255"/>
      <c r="C516" s="256"/>
      <c r="D516" s="225" t="s">
        <v>939</v>
      </c>
      <c r="E516" s="257" t="s">
        <v>1</v>
      </c>
      <c r="F516" s="258" t="s">
        <v>1221</v>
      </c>
      <c r="G516" s="256"/>
      <c r="H516" s="259">
        <v>7.4249999999999998</v>
      </c>
      <c r="I516" s="260"/>
      <c r="J516" s="256"/>
      <c r="K516" s="256"/>
      <c r="L516" s="261"/>
      <c r="M516" s="262"/>
      <c r="N516" s="263"/>
      <c r="O516" s="263"/>
      <c r="P516" s="263"/>
      <c r="Q516" s="263"/>
      <c r="R516" s="263"/>
      <c r="S516" s="263"/>
      <c r="T516" s="264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65" t="s">
        <v>939</v>
      </c>
      <c r="AU516" s="265" t="s">
        <v>87</v>
      </c>
      <c r="AV516" s="13" t="s">
        <v>87</v>
      </c>
      <c r="AW516" s="13" t="s">
        <v>34</v>
      </c>
      <c r="AX516" s="13" t="s">
        <v>77</v>
      </c>
      <c r="AY516" s="265" t="s">
        <v>133</v>
      </c>
    </row>
    <row r="517" s="13" customFormat="1">
      <c r="A517" s="13"/>
      <c r="B517" s="255"/>
      <c r="C517" s="256"/>
      <c r="D517" s="225" t="s">
        <v>939</v>
      </c>
      <c r="E517" s="257" t="s">
        <v>1</v>
      </c>
      <c r="F517" s="258" t="s">
        <v>1222</v>
      </c>
      <c r="G517" s="256"/>
      <c r="H517" s="259">
        <v>1.125</v>
      </c>
      <c r="I517" s="260"/>
      <c r="J517" s="256"/>
      <c r="K517" s="256"/>
      <c r="L517" s="261"/>
      <c r="M517" s="262"/>
      <c r="N517" s="263"/>
      <c r="O517" s="263"/>
      <c r="P517" s="263"/>
      <c r="Q517" s="263"/>
      <c r="R517" s="263"/>
      <c r="S517" s="263"/>
      <c r="T517" s="264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65" t="s">
        <v>939</v>
      </c>
      <c r="AU517" s="265" t="s">
        <v>87</v>
      </c>
      <c r="AV517" s="13" t="s">
        <v>87</v>
      </c>
      <c r="AW517" s="13" t="s">
        <v>34</v>
      </c>
      <c r="AX517" s="13" t="s">
        <v>77</v>
      </c>
      <c r="AY517" s="265" t="s">
        <v>133</v>
      </c>
    </row>
    <row r="518" s="13" customFormat="1">
      <c r="A518" s="13"/>
      <c r="B518" s="255"/>
      <c r="C518" s="256"/>
      <c r="D518" s="225" t="s">
        <v>939</v>
      </c>
      <c r="E518" s="257" t="s">
        <v>1</v>
      </c>
      <c r="F518" s="258" t="s">
        <v>1224</v>
      </c>
      <c r="G518" s="256"/>
      <c r="H518" s="259">
        <v>9.2140000000000004</v>
      </c>
      <c r="I518" s="260"/>
      <c r="J518" s="256"/>
      <c r="K518" s="256"/>
      <c r="L518" s="261"/>
      <c r="M518" s="262"/>
      <c r="N518" s="263"/>
      <c r="O518" s="263"/>
      <c r="P518" s="263"/>
      <c r="Q518" s="263"/>
      <c r="R518" s="263"/>
      <c r="S518" s="263"/>
      <c r="T518" s="264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65" t="s">
        <v>939</v>
      </c>
      <c r="AU518" s="265" t="s">
        <v>87</v>
      </c>
      <c r="AV518" s="13" t="s">
        <v>87</v>
      </c>
      <c r="AW518" s="13" t="s">
        <v>34</v>
      </c>
      <c r="AX518" s="13" t="s">
        <v>77</v>
      </c>
      <c r="AY518" s="265" t="s">
        <v>133</v>
      </c>
    </row>
    <row r="519" s="14" customFormat="1">
      <c r="A519" s="14"/>
      <c r="B519" s="266"/>
      <c r="C519" s="267"/>
      <c r="D519" s="225" t="s">
        <v>939</v>
      </c>
      <c r="E519" s="268" t="s">
        <v>1</v>
      </c>
      <c r="F519" s="269" t="s">
        <v>941</v>
      </c>
      <c r="G519" s="267"/>
      <c r="H519" s="270">
        <v>17.764000000000003</v>
      </c>
      <c r="I519" s="271"/>
      <c r="J519" s="267"/>
      <c r="K519" s="267"/>
      <c r="L519" s="272"/>
      <c r="M519" s="273"/>
      <c r="N519" s="274"/>
      <c r="O519" s="274"/>
      <c r="P519" s="274"/>
      <c r="Q519" s="274"/>
      <c r="R519" s="274"/>
      <c r="S519" s="274"/>
      <c r="T519" s="275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76" t="s">
        <v>939</v>
      </c>
      <c r="AU519" s="276" t="s">
        <v>87</v>
      </c>
      <c r="AV519" s="14" t="s">
        <v>138</v>
      </c>
      <c r="AW519" s="14" t="s">
        <v>34</v>
      </c>
      <c r="AX519" s="14" t="s">
        <v>85</v>
      </c>
      <c r="AY519" s="276" t="s">
        <v>133</v>
      </c>
    </row>
    <row r="520" s="2" customFormat="1" ht="24.15" customHeight="1">
      <c r="A520" s="38"/>
      <c r="B520" s="39"/>
      <c r="C520" s="211" t="s">
        <v>403</v>
      </c>
      <c r="D520" s="211" t="s">
        <v>134</v>
      </c>
      <c r="E520" s="212" t="s">
        <v>1282</v>
      </c>
      <c r="F520" s="213" t="s">
        <v>1283</v>
      </c>
      <c r="G520" s="214" t="s">
        <v>938</v>
      </c>
      <c r="H520" s="215">
        <v>69.109999999999999</v>
      </c>
      <c r="I520" s="216"/>
      <c r="J520" s="217">
        <f>ROUND(I520*H520,2)</f>
        <v>0</v>
      </c>
      <c r="K520" s="218"/>
      <c r="L520" s="44"/>
      <c r="M520" s="219" t="s">
        <v>1</v>
      </c>
      <c r="N520" s="220" t="s">
        <v>42</v>
      </c>
      <c r="O520" s="91"/>
      <c r="P520" s="221">
        <f>O520*H520</f>
        <v>0</v>
      </c>
      <c r="Q520" s="221">
        <v>0.0028500000000000001</v>
      </c>
      <c r="R520" s="221">
        <f>Q520*H520</f>
        <v>0.19696350000000001</v>
      </c>
      <c r="S520" s="221">
        <v>0</v>
      </c>
      <c r="T520" s="222">
        <f>S520*H520</f>
        <v>0</v>
      </c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R520" s="223" t="s">
        <v>138</v>
      </c>
      <c r="AT520" s="223" t="s">
        <v>134</v>
      </c>
      <c r="AU520" s="223" t="s">
        <v>87</v>
      </c>
      <c r="AY520" s="17" t="s">
        <v>133</v>
      </c>
      <c r="BE520" s="224">
        <f>IF(N520="základní",J520,0)</f>
        <v>0</v>
      </c>
      <c r="BF520" s="224">
        <f>IF(N520="snížená",J520,0)</f>
        <v>0</v>
      </c>
      <c r="BG520" s="224">
        <f>IF(N520="zákl. přenesená",J520,0)</f>
        <v>0</v>
      </c>
      <c r="BH520" s="224">
        <f>IF(N520="sníž. přenesená",J520,0)</f>
        <v>0</v>
      </c>
      <c r="BI520" s="224">
        <f>IF(N520="nulová",J520,0)</f>
        <v>0</v>
      </c>
      <c r="BJ520" s="17" t="s">
        <v>85</v>
      </c>
      <c r="BK520" s="224">
        <f>ROUND(I520*H520,2)</f>
        <v>0</v>
      </c>
      <c r="BL520" s="17" t="s">
        <v>138</v>
      </c>
      <c r="BM520" s="223" t="s">
        <v>406</v>
      </c>
    </row>
    <row r="521" s="15" customFormat="1">
      <c r="A521" s="15"/>
      <c r="B521" s="277"/>
      <c r="C521" s="278"/>
      <c r="D521" s="225" t="s">
        <v>939</v>
      </c>
      <c r="E521" s="279" t="s">
        <v>1</v>
      </c>
      <c r="F521" s="280" t="s">
        <v>1216</v>
      </c>
      <c r="G521" s="278"/>
      <c r="H521" s="279" t="s">
        <v>1</v>
      </c>
      <c r="I521" s="281"/>
      <c r="J521" s="278"/>
      <c r="K521" s="278"/>
      <c r="L521" s="282"/>
      <c r="M521" s="283"/>
      <c r="N521" s="284"/>
      <c r="O521" s="284"/>
      <c r="P521" s="284"/>
      <c r="Q521" s="284"/>
      <c r="R521" s="284"/>
      <c r="S521" s="284"/>
      <c r="T521" s="28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86" t="s">
        <v>939</v>
      </c>
      <c r="AU521" s="286" t="s">
        <v>87</v>
      </c>
      <c r="AV521" s="15" t="s">
        <v>85</v>
      </c>
      <c r="AW521" s="15" t="s">
        <v>34</v>
      </c>
      <c r="AX521" s="15" t="s">
        <v>77</v>
      </c>
      <c r="AY521" s="286" t="s">
        <v>133</v>
      </c>
    </row>
    <row r="522" s="15" customFormat="1">
      <c r="A522" s="15"/>
      <c r="B522" s="277"/>
      <c r="C522" s="278"/>
      <c r="D522" s="225" t="s">
        <v>939</v>
      </c>
      <c r="E522" s="279" t="s">
        <v>1</v>
      </c>
      <c r="F522" s="280" t="s">
        <v>1217</v>
      </c>
      <c r="G522" s="278"/>
      <c r="H522" s="279" t="s">
        <v>1</v>
      </c>
      <c r="I522" s="281"/>
      <c r="J522" s="278"/>
      <c r="K522" s="278"/>
      <c r="L522" s="282"/>
      <c r="M522" s="283"/>
      <c r="N522" s="284"/>
      <c r="O522" s="284"/>
      <c r="P522" s="284"/>
      <c r="Q522" s="284"/>
      <c r="R522" s="284"/>
      <c r="S522" s="284"/>
      <c r="T522" s="28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T522" s="286" t="s">
        <v>939</v>
      </c>
      <c r="AU522" s="286" t="s">
        <v>87</v>
      </c>
      <c r="AV522" s="15" t="s">
        <v>85</v>
      </c>
      <c r="AW522" s="15" t="s">
        <v>34</v>
      </c>
      <c r="AX522" s="15" t="s">
        <v>77</v>
      </c>
      <c r="AY522" s="286" t="s">
        <v>133</v>
      </c>
    </row>
    <row r="523" s="13" customFormat="1">
      <c r="A523" s="13"/>
      <c r="B523" s="255"/>
      <c r="C523" s="256"/>
      <c r="D523" s="225" t="s">
        <v>939</v>
      </c>
      <c r="E523" s="257" t="s">
        <v>1</v>
      </c>
      <c r="F523" s="258" t="s">
        <v>1218</v>
      </c>
      <c r="G523" s="256"/>
      <c r="H523" s="259">
        <v>35.783000000000001</v>
      </c>
      <c r="I523" s="260"/>
      <c r="J523" s="256"/>
      <c r="K523" s="256"/>
      <c r="L523" s="261"/>
      <c r="M523" s="262"/>
      <c r="N523" s="263"/>
      <c r="O523" s="263"/>
      <c r="P523" s="263"/>
      <c r="Q523" s="263"/>
      <c r="R523" s="263"/>
      <c r="S523" s="263"/>
      <c r="T523" s="264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65" t="s">
        <v>939</v>
      </c>
      <c r="AU523" s="265" t="s">
        <v>87</v>
      </c>
      <c r="AV523" s="13" t="s">
        <v>87</v>
      </c>
      <c r="AW523" s="13" t="s">
        <v>34</v>
      </c>
      <c r="AX523" s="13" t="s">
        <v>77</v>
      </c>
      <c r="AY523" s="265" t="s">
        <v>133</v>
      </c>
    </row>
    <row r="524" s="13" customFormat="1">
      <c r="A524" s="13"/>
      <c r="B524" s="255"/>
      <c r="C524" s="256"/>
      <c r="D524" s="225" t="s">
        <v>939</v>
      </c>
      <c r="E524" s="257" t="s">
        <v>1</v>
      </c>
      <c r="F524" s="258" t="s">
        <v>1219</v>
      </c>
      <c r="G524" s="256"/>
      <c r="H524" s="259">
        <v>12.506</v>
      </c>
      <c r="I524" s="260"/>
      <c r="J524" s="256"/>
      <c r="K524" s="256"/>
      <c r="L524" s="261"/>
      <c r="M524" s="262"/>
      <c r="N524" s="263"/>
      <c r="O524" s="263"/>
      <c r="P524" s="263"/>
      <c r="Q524" s="263"/>
      <c r="R524" s="263"/>
      <c r="S524" s="263"/>
      <c r="T524" s="26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65" t="s">
        <v>939</v>
      </c>
      <c r="AU524" s="265" t="s">
        <v>87</v>
      </c>
      <c r="AV524" s="13" t="s">
        <v>87</v>
      </c>
      <c r="AW524" s="13" t="s">
        <v>34</v>
      </c>
      <c r="AX524" s="13" t="s">
        <v>77</v>
      </c>
      <c r="AY524" s="265" t="s">
        <v>133</v>
      </c>
    </row>
    <row r="525" s="15" customFormat="1">
      <c r="A525" s="15"/>
      <c r="B525" s="277"/>
      <c r="C525" s="278"/>
      <c r="D525" s="225" t="s">
        <v>939</v>
      </c>
      <c r="E525" s="279" t="s">
        <v>1</v>
      </c>
      <c r="F525" s="280" t="s">
        <v>1225</v>
      </c>
      <c r="G525" s="278"/>
      <c r="H525" s="279" t="s">
        <v>1</v>
      </c>
      <c r="I525" s="281"/>
      <c r="J525" s="278"/>
      <c r="K525" s="278"/>
      <c r="L525" s="282"/>
      <c r="M525" s="283"/>
      <c r="N525" s="284"/>
      <c r="O525" s="284"/>
      <c r="P525" s="284"/>
      <c r="Q525" s="284"/>
      <c r="R525" s="284"/>
      <c r="S525" s="284"/>
      <c r="T525" s="28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86" t="s">
        <v>939</v>
      </c>
      <c r="AU525" s="286" t="s">
        <v>87</v>
      </c>
      <c r="AV525" s="15" t="s">
        <v>85</v>
      </c>
      <c r="AW525" s="15" t="s">
        <v>34</v>
      </c>
      <c r="AX525" s="15" t="s">
        <v>77</v>
      </c>
      <c r="AY525" s="286" t="s">
        <v>133</v>
      </c>
    </row>
    <row r="526" s="13" customFormat="1">
      <c r="A526" s="13"/>
      <c r="B526" s="255"/>
      <c r="C526" s="256"/>
      <c r="D526" s="225" t="s">
        <v>939</v>
      </c>
      <c r="E526" s="257" t="s">
        <v>1</v>
      </c>
      <c r="F526" s="258" t="s">
        <v>1226</v>
      </c>
      <c r="G526" s="256"/>
      <c r="H526" s="259">
        <v>16.687999999999999</v>
      </c>
      <c r="I526" s="260"/>
      <c r="J526" s="256"/>
      <c r="K526" s="256"/>
      <c r="L526" s="261"/>
      <c r="M526" s="262"/>
      <c r="N526" s="263"/>
      <c r="O526" s="263"/>
      <c r="P526" s="263"/>
      <c r="Q526" s="263"/>
      <c r="R526" s="263"/>
      <c r="S526" s="263"/>
      <c r="T526" s="264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65" t="s">
        <v>939</v>
      </c>
      <c r="AU526" s="265" t="s">
        <v>87</v>
      </c>
      <c r="AV526" s="13" t="s">
        <v>87</v>
      </c>
      <c r="AW526" s="13" t="s">
        <v>34</v>
      </c>
      <c r="AX526" s="13" t="s">
        <v>77</v>
      </c>
      <c r="AY526" s="265" t="s">
        <v>133</v>
      </c>
    </row>
    <row r="527" s="13" customFormat="1">
      <c r="A527" s="13"/>
      <c r="B527" s="255"/>
      <c r="C527" s="256"/>
      <c r="D527" s="225" t="s">
        <v>939</v>
      </c>
      <c r="E527" s="257" t="s">
        <v>1</v>
      </c>
      <c r="F527" s="258" t="s">
        <v>1227</v>
      </c>
      <c r="G527" s="256"/>
      <c r="H527" s="259">
        <v>1.978</v>
      </c>
      <c r="I527" s="260"/>
      <c r="J527" s="256"/>
      <c r="K527" s="256"/>
      <c r="L527" s="261"/>
      <c r="M527" s="262"/>
      <c r="N527" s="263"/>
      <c r="O527" s="263"/>
      <c r="P527" s="263"/>
      <c r="Q527" s="263"/>
      <c r="R527" s="263"/>
      <c r="S527" s="263"/>
      <c r="T527" s="264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65" t="s">
        <v>939</v>
      </c>
      <c r="AU527" s="265" t="s">
        <v>87</v>
      </c>
      <c r="AV527" s="13" t="s">
        <v>87</v>
      </c>
      <c r="AW527" s="13" t="s">
        <v>34</v>
      </c>
      <c r="AX527" s="13" t="s">
        <v>77</v>
      </c>
      <c r="AY527" s="265" t="s">
        <v>133</v>
      </c>
    </row>
    <row r="528" s="13" customFormat="1">
      <c r="A528" s="13"/>
      <c r="B528" s="255"/>
      <c r="C528" s="256"/>
      <c r="D528" s="225" t="s">
        <v>939</v>
      </c>
      <c r="E528" s="257" t="s">
        <v>1</v>
      </c>
      <c r="F528" s="258" t="s">
        <v>1228</v>
      </c>
      <c r="G528" s="256"/>
      <c r="H528" s="259">
        <v>2.1549999999999998</v>
      </c>
      <c r="I528" s="260"/>
      <c r="J528" s="256"/>
      <c r="K528" s="256"/>
      <c r="L528" s="261"/>
      <c r="M528" s="262"/>
      <c r="N528" s="263"/>
      <c r="O528" s="263"/>
      <c r="P528" s="263"/>
      <c r="Q528" s="263"/>
      <c r="R528" s="263"/>
      <c r="S528" s="263"/>
      <c r="T528" s="264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65" t="s">
        <v>939</v>
      </c>
      <c r="AU528" s="265" t="s">
        <v>87</v>
      </c>
      <c r="AV528" s="13" t="s">
        <v>87</v>
      </c>
      <c r="AW528" s="13" t="s">
        <v>34</v>
      </c>
      <c r="AX528" s="13" t="s">
        <v>77</v>
      </c>
      <c r="AY528" s="265" t="s">
        <v>133</v>
      </c>
    </row>
    <row r="529" s="14" customFormat="1">
      <c r="A529" s="14"/>
      <c r="B529" s="266"/>
      <c r="C529" s="267"/>
      <c r="D529" s="225" t="s">
        <v>939</v>
      </c>
      <c r="E529" s="268" t="s">
        <v>1</v>
      </c>
      <c r="F529" s="269" t="s">
        <v>941</v>
      </c>
      <c r="G529" s="267"/>
      <c r="H529" s="270">
        <v>69.109999999999999</v>
      </c>
      <c r="I529" s="271"/>
      <c r="J529" s="267"/>
      <c r="K529" s="267"/>
      <c r="L529" s="272"/>
      <c r="M529" s="273"/>
      <c r="N529" s="274"/>
      <c r="O529" s="274"/>
      <c r="P529" s="274"/>
      <c r="Q529" s="274"/>
      <c r="R529" s="274"/>
      <c r="S529" s="274"/>
      <c r="T529" s="275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76" t="s">
        <v>939</v>
      </c>
      <c r="AU529" s="276" t="s">
        <v>87</v>
      </c>
      <c r="AV529" s="14" t="s">
        <v>138</v>
      </c>
      <c r="AW529" s="14" t="s">
        <v>34</v>
      </c>
      <c r="AX529" s="14" t="s">
        <v>85</v>
      </c>
      <c r="AY529" s="276" t="s">
        <v>133</v>
      </c>
    </row>
    <row r="530" s="2" customFormat="1" ht="24.15" customHeight="1">
      <c r="A530" s="38"/>
      <c r="B530" s="39"/>
      <c r="C530" s="211" t="s">
        <v>270</v>
      </c>
      <c r="D530" s="211" t="s">
        <v>134</v>
      </c>
      <c r="E530" s="212" t="s">
        <v>1284</v>
      </c>
      <c r="F530" s="213" t="s">
        <v>1285</v>
      </c>
      <c r="G530" s="214" t="s">
        <v>944</v>
      </c>
      <c r="H530" s="215">
        <v>2.141</v>
      </c>
      <c r="I530" s="216"/>
      <c r="J530" s="217">
        <f>ROUND(I530*H530,2)</f>
        <v>0</v>
      </c>
      <c r="K530" s="218"/>
      <c r="L530" s="44"/>
      <c r="M530" s="219" t="s">
        <v>1</v>
      </c>
      <c r="N530" s="220" t="s">
        <v>42</v>
      </c>
      <c r="O530" s="91"/>
      <c r="P530" s="221">
        <f>O530*H530</f>
        <v>0</v>
      </c>
      <c r="Q530" s="221">
        <v>0</v>
      </c>
      <c r="R530" s="221">
        <f>Q530*H530</f>
        <v>0</v>
      </c>
      <c r="S530" s="221">
        <v>0</v>
      </c>
      <c r="T530" s="222">
        <f>S530*H530</f>
        <v>0</v>
      </c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R530" s="223" t="s">
        <v>138</v>
      </c>
      <c r="AT530" s="223" t="s">
        <v>134</v>
      </c>
      <c r="AU530" s="223" t="s">
        <v>87</v>
      </c>
      <c r="AY530" s="17" t="s">
        <v>133</v>
      </c>
      <c r="BE530" s="224">
        <f>IF(N530="základní",J530,0)</f>
        <v>0</v>
      </c>
      <c r="BF530" s="224">
        <f>IF(N530="snížená",J530,0)</f>
        <v>0</v>
      </c>
      <c r="BG530" s="224">
        <f>IF(N530="zákl. přenesená",J530,0)</f>
        <v>0</v>
      </c>
      <c r="BH530" s="224">
        <f>IF(N530="sníž. přenesená",J530,0)</f>
        <v>0</v>
      </c>
      <c r="BI530" s="224">
        <f>IF(N530="nulová",J530,0)</f>
        <v>0</v>
      </c>
      <c r="BJ530" s="17" t="s">
        <v>85</v>
      </c>
      <c r="BK530" s="224">
        <f>ROUND(I530*H530,2)</f>
        <v>0</v>
      </c>
      <c r="BL530" s="17" t="s">
        <v>138</v>
      </c>
      <c r="BM530" s="223" t="s">
        <v>409</v>
      </c>
    </row>
    <row r="531" s="15" customFormat="1">
      <c r="A531" s="15"/>
      <c r="B531" s="277"/>
      <c r="C531" s="278"/>
      <c r="D531" s="225" t="s">
        <v>939</v>
      </c>
      <c r="E531" s="279" t="s">
        <v>1</v>
      </c>
      <c r="F531" s="280" t="s">
        <v>965</v>
      </c>
      <c r="G531" s="278"/>
      <c r="H531" s="279" t="s">
        <v>1</v>
      </c>
      <c r="I531" s="281"/>
      <c r="J531" s="278"/>
      <c r="K531" s="278"/>
      <c r="L531" s="282"/>
      <c r="M531" s="283"/>
      <c r="N531" s="284"/>
      <c r="O531" s="284"/>
      <c r="P531" s="284"/>
      <c r="Q531" s="284"/>
      <c r="R531" s="284"/>
      <c r="S531" s="284"/>
      <c r="T531" s="28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86" t="s">
        <v>939</v>
      </c>
      <c r="AU531" s="286" t="s">
        <v>87</v>
      </c>
      <c r="AV531" s="15" t="s">
        <v>85</v>
      </c>
      <c r="AW531" s="15" t="s">
        <v>34</v>
      </c>
      <c r="AX531" s="15" t="s">
        <v>77</v>
      </c>
      <c r="AY531" s="286" t="s">
        <v>133</v>
      </c>
    </row>
    <row r="532" s="13" customFormat="1">
      <c r="A532" s="13"/>
      <c r="B532" s="255"/>
      <c r="C532" s="256"/>
      <c r="D532" s="225" t="s">
        <v>939</v>
      </c>
      <c r="E532" s="257" t="s">
        <v>1</v>
      </c>
      <c r="F532" s="258" t="s">
        <v>966</v>
      </c>
      <c r="G532" s="256"/>
      <c r="H532" s="259">
        <v>1.8220000000000001</v>
      </c>
      <c r="I532" s="260"/>
      <c r="J532" s="256"/>
      <c r="K532" s="256"/>
      <c r="L532" s="261"/>
      <c r="M532" s="262"/>
      <c r="N532" s="263"/>
      <c r="O532" s="263"/>
      <c r="P532" s="263"/>
      <c r="Q532" s="263"/>
      <c r="R532" s="263"/>
      <c r="S532" s="263"/>
      <c r="T532" s="264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65" t="s">
        <v>939</v>
      </c>
      <c r="AU532" s="265" t="s">
        <v>87</v>
      </c>
      <c r="AV532" s="13" t="s">
        <v>87</v>
      </c>
      <c r="AW532" s="13" t="s">
        <v>34</v>
      </c>
      <c r="AX532" s="13" t="s">
        <v>77</v>
      </c>
      <c r="AY532" s="265" t="s">
        <v>133</v>
      </c>
    </row>
    <row r="533" s="13" customFormat="1">
      <c r="A533" s="13"/>
      <c r="B533" s="255"/>
      <c r="C533" s="256"/>
      <c r="D533" s="225" t="s">
        <v>939</v>
      </c>
      <c r="E533" s="257" t="s">
        <v>1</v>
      </c>
      <c r="F533" s="258" t="s">
        <v>967</v>
      </c>
      <c r="G533" s="256"/>
      <c r="H533" s="259">
        <v>0.31900000000000001</v>
      </c>
      <c r="I533" s="260"/>
      <c r="J533" s="256"/>
      <c r="K533" s="256"/>
      <c r="L533" s="261"/>
      <c r="M533" s="262"/>
      <c r="N533" s="263"/>
      <c r="O533" s="263"/>
      <c r="P533" s="263"/>
      <c r="Q533" s="263"/>
      <c r="R533" s="263"/>
      <c r="S533" s="263"/>
      <c r="T533" s="264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65" t="s">
        <v>939</v>
      </c>
      <c r="AU533" s="265" t="s">
        <v>87</v>
      </c>
      <c r="AV533" s="13" t="s">
        <v>87</v>
      </c>
      <c r="AW533" s="13" t="s">
        <v>34</v>
      </c>
      <c r="AX533" s="13" t="s">
        <v>77</v>
      </c>
      <c r="AY533" s="265" t="s">
        <v>133</v>
      </c>
    </row>
    <row r="534" s="14" customFormat="1">
      <c r="A534" s="14"/>
      <c r="B534" s="266"/>
      <c r="C534" s="267"/>
      <c r="D534" s="225" t="s">
        <v>939</v>
      </c>
      <c r="E534" s="268" t="s">
        <v>1</v>
      </c>
      <c r="F534" s="269" t="s">
        <v>941</v>
      </c>
      <c r="G534" s="267"/>
      <c r="H534" s="270">
        <v>2.141</v>
      </c>
      <c r="I534" s="271"/>
      <c r="J534" s="267"/>
      <c r="K534" s="267"/>
      <c r="L534" s="272"/>
      <c r="M534" s="273"/>
      <c r="N534" s="274"/>
      <c r="O534" s="274"/>
      <c r="P534" s="274"/>
      <c r="Q534" s="274"/>
      <c r="R534" s="274"/>
      <c r="S534" s="274"/>
      <c r="T534" s="275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76" t="s">
        <v>939</v>
      </c>
      <c r="AU534" s="276" t="s">
        <v>87</v>
      </c>
      <c r="AV534" s="14" t="s">
        <v>138</v>
      </c>
      <c r="AW534" s="14" t="s">
        <v>34</v>
      </c>
      <c r="AX534" s="14" t="s">
        <v>85</v>
      </c>
      <c r="AY534" s="276" t="s">
        <v>133</v>
      </c>
    </row>
    <row r="535" s="2" customFormat="1" ht="24.15" customHeight="1">
      <c r="A535" s="38"/>
      <c r="B535" s="39"/>
      <c r="C535" s="211" t="s">
        <v>410</v>
      </c>
      <c r="D535" s="211" t="s">
        <v>134</v>
      </c>
      <c r="E535" s="212" t="s">
        <v>1286</v>
      </c>
      <c r="F535" s="213" t="s">
        <v>1287</v>
      </c>
      <c r="G535" s="214" t="s">
        <v>938</v>
      </c>
      <c r="H535" s="215">
        <v>9.5</v>
      </c>
      <c r="I535" s="216"/>
      <c r="J535" s="217">
        <f>ROUND(I535*H535,2)</f>
        <v>0</v>
      </c>
      <c r="K535" s="218"/>
      <c r="L535" s="44"/>
      <c r="M535" s="219" t="s">
        <v>1</v>
      </c>
      <c r="N535" s="220" t="s">
        <v>42</v>
      </c>
      <c r="O535" s="91"/>
      <c r="P535" s="221">
        <f>O535*H535</f>
        <v>0</v>
      </c>
      <c r="Q535" s="221">
        <v>0</v>
      </c>
      <c r="R535" s="221">
        <f>Q535*H535</f>
        <v>0</v>
      </c>
      <c r="S535" s="221">
        <v>0</v>
      </c>
      <c r="T535" s="222">
        <f>S535*H535</f>
        <v>0</v>
      </c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R535" s="223" t="s">
        <v>138</v>
      </c>
      <c r="AT535" s="223" t="s">
        <v>134</v>
      </c>
      <c r="AU535" s="223" t="s">
        <v>87</v>
      </c>
      <c r="AY535" s="17" t="s">
        <v>133</v>
      </c>
      <c r="BE535" s="224">
        <f>IF(N535="základní",J535,0)</f>
        <v>0</v>
      </c>
      <c r="BF535" s="224">
        <f>IF(N535="snížená",J535,0)</f>
        <v>0</v>
      </c>
      <c r="BG535" s="224">
        <f>IF(N535="zákl. přenesená",J535,0)</f>
        <v>0</v>
      </c>
      <c r="BH535" s="224">
        <f>IF(N535="sníž. přenesená",J535,0)</f>
        <v>0</v>
      </c>
      <c r="BI535" s="224">
        <f>IF(N535="nulová",J535,0)</f>
        <v>0</v>
      </c>
      <c r="BJ535" s="17" t="s">
        <v>85</v>
      </c>
      <c r="BK535" s="224">
        <f>ROUND(I535*H535,2)</f>
        <v>0</v>
      </c>
      <c r="BL535" s="17" t="s">
        <v>138</v>
      </c>
      <c r="BM535" s="223" t="s">
        <v>413</v>
      </c>
    </row>
    <row r="536" s="13" customFormat="1">
      <c r="A536" s="13"/>
      <c r="B536" s="255"/>
      <c r="C536" s="256"/>
      <c r="D536" s="225" t="s">
        <v>939</v>
      </c>
      <c r="E536" s="257" t="s">
        <v>1</v>
      </c>
      <c r="F536" s="258" t="s">
        <v>1288</v>
      </c>
      <c r="G536" s="256"/>
      <c r="H536" s="259">
        <v>9.5</v>
      </c>
      <c r="I536" s="260"/>
      <c r="J536" s="256"/>
      <c r="K536" s="256"/>
      <c r="L536" s="261"/>
      <c r="M536" s="262"/>
      <c r="N536" s="263"/>
      <c r="O536" s="263"/>
      <c r="P536" s="263"/>
      <c r="Q536" s="263"/>
      <c r="R536" s="263"/>
      <c r="S536" s="263"/>
      <c r="T536" s="264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65" t="s">
        <v>939</v>
      </c>
      <c r="AU536" s="265" t="s">
        <v>87</v>
      </c>
      <c r="AV536" s="13" t="s">
        <v>87</v>
      </c>
      <c r="AW536" s="13" t="s">
        <v>34</v>
      </c>
      <c r="AX536" s="13" t="s">
        <v>77</v>
      </c>
      <c r="AY536" s="265" t="s">
        <v>133</v>
      </c>
    </row>
    <row r="537" s="14" customFormat="1">
      <c r="A537" s="14"/>
      <c r="B537" s="266"/>
      <c r="C537" s="267"/>
      <c r="D537" s="225" t="s">
        <v>939</v>
      </c>
      <c r="E537" s="268" t="s">
        <v>1</v>
      </c>
      <c r="F537" s="269" t="s">
        <v>941</v>
      </c>
      <c r="G537" s="267"/>
      <c r="H537" s="270">
        <v>9.5</v>
      </c>
      <c r="I537" s="271"/>
      <c r="J537" s="267"/>
      <c r="K537" s="267"/>
      <c r="L537" s="272"/>
      <c r="M537" s="273"/>
      <c r="N537" s="274"/>
      <c r="O537" s="274"/>
      <c r="P537" s="274"/>
      <c r="Q537" s="274"/>
      <c r="R537" s="274"/>
      <c r="S537" s="274"/>
      <c r="T537" s="275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76" t="s">
        <v>939</v>
      </c>
      <c r="AU537" s="276" t="s">
        <v>87</v>
      </c>
      <c r="AV537" s="14" t="s">
        <v>138</v>
      </c>
      <c r="AW537" s="14" t="s">
        <v>34</v>
      </c>
      <c r="AX537" s="14" t="s">
        <v>85</v>
      </c>
      <c r="AY537" s="276" t="s">
        <v>133</v>
      </c>
    </row>
    <row r="538" s="2" customFormat="1" ht="24.15" customHeight="1">
      <c r="A538" s="38"/>
      <c r="B538" s="39"/>
      <c r="C538" s="230" t="s">
        <v>273</v>
      </c>
      <c r="D538" s="230" t="s">
        <v>574</v>
      </c>
      <c r="E538" s="231" t="s">
        <v>1289</v>
      </c>
      <c r="F538" s="232" t="s">
        <v>1290</v>
      </c>
      <c r="G538" s="233" t="s">
        <v>938</v>
      </c>
      <c r="H538" s="234">
        <v>9.6899999999999995</v>
      </c>
      <c r="I538" s="235"/>
      <c r="J538" s="236">
        <f>ROUND(I538*H538,2)</f>
        <v>0</v>
      </c>
      <c r="K538" s="237"/>
      <c r="L538" s="238"/>
      <c r="M538" s="239" t="s">
        <v>1</v>
      </c>
      <c r="N538" s="240" t="s">
        <v>42</v>
      </c>
      <c r="O538" s="91"/>
      <c r="P538" s="221">
        <f>O538*H538</f>
        <v>0</v>
      </c>
      <c r="Q538" s="221">
        <v>0</v>
      </c>
      <c r="R538" s="221">
        <f>Q538*H538</f>
        <v>0</v>
      </c>
      <c r="S538" s="221">
        <v>0</v>
      </c>
      <c r="T538" s="222">
        <f>S538*H538</f>
        <v>0</v>
      </c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R538" s="223" t="s">
        <v>147</v>
      </c>
      <c r="AT538" s="223" t="s">
        <v>574</v>
      </c>
      <c r="AU538" s="223" t="s">
        <v>87</v>
      </c>
      <c r="AY538" s="17" t="s">
        <v>133</v>
      </c>
      <c r="BE538" s="224">
        <f>IF(N538="základní",J538,0)</f>
        <v>0</v>
      </c>
      <c r="BF538" s="224">
        <f>IF(N538="snížená",J538,0)</f>
        <v>0</v>
      </c>
      <c r="BG538" s="224">
        <f>IF(N538="zákl. přenesená",J538,0)</f>
        <v>0</v>
      </c>
      <c r="BH538" s="224">
        <f>IF(N538="sníž. přenesená",J538,0)</f>
        <v>0</v>
      </c>
      <c r="BI538" s="224">
        <f>IF(N538="nulová",J538,0)</f>
        <v>0</v>
      </c>
      <c r="BJ538" s="17" t="s">
        <v>85</v>
      </c>
      <c r="BK538" s="224">
        <f>ROUND(I538*H538,2)</f>
        <v>0</v>
      </c>
      <c r="BL538" s="17" t="s">
        <v>138</v>
      </c>
      <c r="BM538" s="223" t="s">
        <v>416</v>
      </c>
    </row>
    <row r="539" s="2" customFormat="1" ht="24.15" customHeight="1">
      <c r="A539" s="38"/>
      <c r="B539" s="39"/>
      <c r="C539" s="211" t="s">
        <v>417</v>
      </c>
      <c r="D539" s="211" t="s">
        <v>134</v>
      </c>
      <c r="E539" s="212" t="s">
        <v>1291</v>
      </c>
      <c r="F539" s="213" t="s">
        <v>1292</v>
      </c>
      <c r="G539" s="214" t="s">
        <v>938</v>
      </c>
      <c r="H539" s="215">
        <v>18.428000000000001</v>
      </c>
      <c r="I539" s="216"/>
      <c r="J539" s="217">
        <f>ROUND(I539*H539,2)</f>
        <v>0</v>
      </c>
      <c r="K539" s="218"/>
      <c r="L539" s="44"/>
      <c r="M539" s="219" t="s">
        <v>1</v>
      </c>
      <c r="N539" s="220" t="s">
        <v>42</v>
      </c>
      <c r="O539" s="91"/>
      <c r="P539" s="221">
        <f>O539*H539</f>
        <v>0</v>
      </c>
      <c r="Q539" s="221">
        <v>0</v>
      </c>
      <c r="R539" s="221">
        <f>Q539*H539</f>
        <v>0</v>
      </c>
      <c r="S539" s="221">
        <v>0</v>
      </c>
      <c r="T539" s="222">
        <f>S539*H539</f>
        <v>0</v>
      </c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R539" s="223" t="s">
        <v>138</v>
      </c>
      <c r="AT539" s="223" t="s">
        <v>134</v>
      </c>
      <c r="AU539" s="223" t="s">
        <v>87</v>
      </c>
      <c r="AY539" s="17" t="s">
        <v>133</v>
      </c>
      <c r="BE539" s="224">
        <f>IF(N539="základní",J539,0)</f>
        <v>0</v>
      </c>
      <c r="BF539" s="224">
        <f>IF(N539="snížená",J539,0)</f>
        <v>0</v>
      </c>
      <c r="BG539" s="224">
        <f>IF(N539="zákl. přenesená",J539,0)</f>
        <v>0</v>
      </c>
      <c r="BH539" s="224">
        <f>IF(N539="sníž. přenesená",J539,0)</f>
        <v>0</v>
      </c>
      <c r="BI539" s="224">
        <f>IF(N539="nulová",J539,0)</f>
        <v>0</v>
      </c>
      <c r="BJ539" s="17" t="s">
        <v>85</v>
      </c>
      <c r="BK539" s="224">
        <f>ROUND(I539*H539,2)</f>
        <v>0</v>
      </c>
      <c r="BL539" s="17" t="s">
        <v>138</v>
      </c>
      <c r="BM539" s="223" t="s">
        <v>420</v>
      </c>
    </row>
    <row r="540" s="13" customFormat="1">
      <c r="A540" s="13"/>
      <c r="B540" s="255"/>
      <c r="C540" s="256"/>
      <c r="D540" s="225" t="s">
        <v>939</v>
      </c>
      <c r="E540" s="257" t="s">
        <v>1</v>
      </c>
      <c r="F540" s="258" t="s">
        <v>940</v>
      </c>
      <c r="G540" s="256"/>
      <c r="H540" s="259">
        <v>18.428000000000001</v>
      </c>
      <c r="I540" s="260"/>
      <c r="J540" s="256"/>
      <c r="K540" s="256"/>
      <c r="L540" s="261"/>
      <c r="M540" s="262"/>
      <c r="N540" s="263"/>
      <c r="O540" s="263"/>
      <c r="P540" s="263"/>
      <c r="Q540" s="263"/>
      <c r="R540" s="263"/>
      <c r="S540" s="263"/>
      <c r="T540" s="264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65" t="s">
        <v>939</v>
      </c>
      <c r="AU540" s="265" t="s">
        <v>87</v>
      </c>
      <c r="AV540" s="13" t="s">
        <v>87</v>
      </c>
      <c r="AW540" s="13" t="s">
        <v>34</v>
      </c>
      <c r="AX540" s="13" t="s">
        <v>77</v>
      </c>
      <c r="AY540" s="265" t="s">
        <v>133</v>
      </c>
    </row>
    <row r="541" s="15" customFormat="1">
      <c r="A541" s="15"/>
      <c r="B541" s="277"/>
      <c r="C541" s="278"/>
      <c r="D541" s="225" t="s">
        <v>939</v>
      </c>
      <c r="E541" s="279" t="s">
        <v>1</v>
      </c>
      <c r="F541" s="280" t="s">
        <v>1293</v>
      </c>
      <c r="G541" s="278"/>
      <c r="H541" s="279" t="s">
        <v>1</v>
      </c>
      <c r="I541" s="281"/>
      <c r="J541" s="278"/>
      <c r="K541" s="278"/>
      <c r="L541" s="282"/>
      <c r="M541" s="283"/>
      <c r="N541" s="284"/>
      <c r="O541" s="284"/>
      <c r="P541" s="284"/>
      <c r="Q541" s="284"/>
      <c r="R541" s="284"/>
      <c r="S541" s="284"/>
      <c r="T541" s="28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86" t="s">
        <v>939</v>
      </c>
      <c r="AU541" s="286" t="s">
        <v>87</v>
      </c>
      <c r="AV541" s="15" t="s">
        <v>85</v>
      </c>
      <c r="AW541" s="15" t="s">
        <v>34</v>
      </c>
      <c r="AX541" s="15" t="s">
        <v>77</v>
      </c>
      <c r="AY541" s="286" t="s">
        <v>133</v>
      </c>
    </row>
    <row r="542" s="14" customFormat="1">
      <c r="A542" s="14"/>
      <c r="B542" s="266"/>
      <c r="C542" s="267"/>
      <c r="D542" s="225" t="s">
        <v>939</v>
      </c>
      <c r="E542" s="268" t="s">
        <v>1</v>
      </c>
      <c r="F542" s="269" t="s">
        <v>941</v>
      </c>
      <c r="G542" s="267"/>
      <c r="H542" s="270">
        <v>18.428000000000001</v>
      </c>
      <c r="I542" s="271"/>
      <c r="J542" s="267"/>
      <c r="K542" s="267"/>
      <c r="L542" s="272"/>
      <c r="M542" s="273"/>
      <c r="N542" s="274"/>
      <c r="O542" s="274"/>
      <c r="P542" s="274"/>
      <c r="Q542" s="274"/>
      <c r="R542" s="274"/>
      <c r="S542" s="274"/>
      <c r="T542" s="275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76" t="s">
        <v>939</v>
      </c>
      <c r="AU542" s="276" t="s">
        <v>87</v>
      </c>
      <c r="AV542" s="14" t="s">
        <v>138</v>
      </c>
      <c r="AW542" s="14" t="s">
        <v>34</v>
      </c>
      <c r="AX542" s="14" t="s">
        <v>85</v>
      </c>
      <c r="AY542" s="276" t="s">
        <v>133</v>
      </c>
    </row>
    <row r="543" s="2" customFormat="1" ht="24.15" customHeight="1">
      <c r="A543" s="38"/>
      <c r="B543" s="39"/>
      <c r="C543" s="211" t="s">
        <v>277</v>
      </c>
      <c r="D543" s="211" t="s">
        <v>134</v>
      </c>
      <c r="E543" s="212" t="s">
        <v>1294</v>
      </c>
      <c r="F543" s="213" t="s">
        <v>1295</v>
      </c>
      <c r="G543" s="214" t="s">
        <v>1050</v>
      </c>
      <c r="H543" s="215">
        <v>20</v>
      </c>
      <c r="I543" s="216"/>
      <c r="J543" s="217">
        <f>ROUND(I543*H543,2)</f>
        <v>0</v>
      </c>
      <c r="K543" s="218"/>
      <c r="L543" s="44"/>
      <c r="M543" s="219" t="s">
        <v>1</v>
      </c>
      <c r="N543" s="220" t="s">
        <v>42</v>
      </c>
      <c r="O543" s="91"/>
      <c r="P543" s="221">
        <f>O543*H543</f>
        <v>0</v>
      </c>
      <c r="Q543" s="221">
        <v>0</v>
      </c>
      <c r="R543" s="221">
        <f>Q543*H543</f>
        <v>0</v>
      </c>
      <c r="S543" s="221">
        <v>0</v>
      </c>
      <c r="T543" s="222">
        <f>S543*H543</f>
        <v>0</v>
      </c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R543" s="223" t="s">
        <v>138</v>
      </c>
      <c r="AT543" s="223" t="s">
        <v>134</v>
      </c>
      <c r="AU543" s="223" t="s">
        <v>87</v>
      </c>
      <c r="AY543" s="17" t="s">
        <v>133</v>
      </c>
      <c r="BE543" s="224">
        <f>IF(N543="základní",J543,0)</f>
        <v>0</v>
      </c>
      <c r="BF543" s="224">
        <f>IF(N543="snížená",J543,0)</f>
        <v>0</v>
      </c>
      <c r="BG543" s="224">
        <f>IF(N543="zákl. přenesená",J543,0)</f>
        <v>0</v>
      </c>
      <c r="BH543" s="224">
        <f>IF(N543="sníž. přenesená",J543,0)</f>
        <v>0</v>
      </c>
      <c r="BI543" s="224">
        <f>IF(N543="nulová",J543,0)</f>
        <v>0</v>
      </c>
      <c r="BJ543" s="17" t="s">
        <v>85</v>
      </c>
      <c r="BK543" s="224">
        <f>ROUND(I543*H543,2)</f>
        <v>0</v>
      </c>
      <c r="BL543" s="17" t="s">
        <v>138</v>
      </c>
      <c r="BM543" s="223" t="s">
        <v>423</v>
      </c>
    </row>
    <row r="544" s="13" customFormat="1">
      <c r="A544" s="13"/>
      <c r="B544" s="255"/>
      <c r="C544" s="256"/>
      <c r="D544" s="225" t="s">
        <v>939</v>
      </c>
      <c r="E544" s="257" t="s">
        <v>1</v>
      </c>
      <c r="F544" s="258" t="s">
        <v>1296</v>
      </c>
      <c r="G544" s="256"/>
      <c r="H544" s="259">
        <v>20</v>
      </c>
      <c r="I544" s="260"/>
      <c r="J544" s="256"/>
      <c r="K544" s="256"/>
      <c r="L544" s="261"/>
      <c r="M544" s="262"/>
      <c r="N544" s="263"/>
      <c r="O544" s="263"/>
      <c r="P544" s="263"/>
      <c r="Q544" s="263"/>
      <c r="R544" s="263"/>
      <c r="S544" s="263"/>
      <c r="T544" s="264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65" t="s">
        <v>939</v>
      </c>
      <c r="AU544" s="265" t="s">
        <v>87</v>
      </c>
      <c r="AV544" s="13" t="s">
        <v>87</v>
      </c>
      <c r="AW544" s="13" t="s">
        <v>34</v>
      </c>
      <c r="AX544" s="13" t="s">
        <v>77</v>
      </c>
      <c r="AY544" s="265" t="s">
        <v>133</v>
      </c>
    </row>
    <row r="545" s="14" customFormat="1">
      <c r="A545" s="14"/>
      <c r="B545" s="266"/>
      <c r="C545" s="267"/>
      <c r="D545" s="225" t="s">
        <v>939</v>
      </c>
      <c r="E545" s="268" t="s">
        <v>1</v>
      </c>
      <c r="F545" s="269" t="s">
        <v>941</v>
      </c>
      <c r="G545" s="267"/>
      <c r="H545" s="270">
        <v>20</v>
      </c>
      <c r="I545" s="271"/>
      <c r="J545" s="267"/>
      <c r="K545" s="267"/>
      <c r="L545" s="272"/>
      <c r="M545" s="273"/>
      <c r="N545" s="274"/>
      <c r="O545" s="274"/>
      <c r="P545" s="274"/>
      <c r="Q545" s="274"/>
      <c r="R545" s="274"/>
      <c r="S545" s="274"/>
      <c r="T545" s="275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76" t="s">
        <v>939</v>
      </c>
      <c r="AU545" s="276" t="s">
        <v>87</v>
      </c>
      <c r="AV545" s="14" t="s">
        <v>138</v>
      </c>
      <c r="AW545" s="14" t="s">
        <v>34</v>
      </c>
      <c r="AX545" s="14" t="s">
        <v>85</v>
      </c>
      <c r="AY545" s="276" t="s">
        <v>133</v>
      </c>
    </row>
    <row r="546" s="2" customFormat="1" ht="24.15" customHeight="1">
      <c r="A546" s="38"/>
      <c r="B546" s="39"/>
      <c r="C546" s="230" t="s">
        <v>424</v>
      </c>
      <c r="D546" s="230" t="s">
        <v>574</v>
      </c>
      <c r="E546" s="231" t="s">
        <v>1297</v>
      </c>
      <c r="F546" s="232" t="s">
        <v>1298</v>
      </c>
      <c r="G546" s="233" t="s">
        <v>1050</v>
      </c>
      <c r="H546" s="234">
        <v>3</v>
      </c>
      <c r="I546" s="235"/>
      <c r="J546" s="236">
        <f>ROUND(I546*H546,2)</f>
        <v>0</v>
      </c>
      <c r="K546" s="237"/>
      <c r="L546" s="238"/>
      <c r="M546" s="239" t="s">
        <v>1</v>
      </c>
      <c r="N546" s="240" t="s">
        <v>42</v>
      </c>
      <c r="O546" s="91"/>
      <c r="P546" s="221">
        <f>O546*H546</f>
        <v>0</v>
      </c>
      <c r="Q546" s="221">
        <v>0</v>
      </c>
      <c r="R546" s="221">
        <f>Q546*H546</f>
        <v>0</v>
      </c>
      <c r="S546" s="221">
        <v>0</v>
      </c>
      <c r="T546" s="222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223" t="s">
        <v>147</v>
      </c>
      <c r="AT546" s="223" t="s">
        <v>574</v>
      </c>
      <c r="AU546" s="223" t="s">
        <v>87</v>
      </c>
      <c r="AY546" s="17" t="s">
        <v>133</v>
      </c>
      <c r="BE546" s="224">
        <f>IF(N546="základní",J546,0)</f>
        <v>0</v>
      </c>
      <c r="BF546" s="224">
        <f>IF(N546="snížená",J546,0)</f>
        <v>0</v>
      </c>
      <c r="BG546" s="224">
        <f>IF(N546="zákl. přenesená",J546,0)</f>
        <v>0</v>
      </c>
      <c r="BH546" s="224">
        <f>IF(N546="sníž. přenesená",J546,0)</f>
        <v>0</v>
      </c>
      <c r="BI546" s="224">
        <f>IF(N546="nulová",J546,0)</f>
        <v>0</v>
      </c>
      <c r="BJ546" s="17" t="s">
        <v>85</v>
      </c>
      <c r="BK546" s="224">
        <f>ROUND(I546*H546,2)</f>
        <v>0</v>
      </c>
      <c r="BL546" s="17" t="s">
        <v>138</v>
      </c>
      <c r="BM546" s="223" t="s">
        <v>427</v>
      </c>
    </row>
    <row r="547" s="13" customFormat="1">
      <c r="A547" s="13"/>
      <c r="B547" s="255"/>
      <c r="C547" s="256"/>
      <c r="D547" s="225" t="s">
        <v>939</v>
      </c>
      <c r="E547" s="257" t="s">
        <v>1</v>
      </c>
      <c r="F547" s="258" t="s">
        <v>1299</v>
      </c>
      <c r="G547" s="256"/>
      <c r="H547" s="259">
        <v>1</v>
      </c>
      <c r="I547" s="260"/>
      <c r="J547" s="256"/>
      <c r="K547" s="256"/>
      <c r="L547" s="261"/>
      <c r="M547" s="262"/>
      <c r="N547" s="263"/>
      <c r="O547" s="263"/>
      <c r="P547" s="263"/>
      <c r="Q547" s="263"/>
      <c r="R547" s="263"/>
      <c r="S547" s="263"/>
      <c r="T547" s="264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65" t="s">
        <v>939</v>
      </c>
      <c r="AU547" s="265" t="s">
        <v>87</v>
      </c>
      <c r="AV547" s="13" t="s">
        <v>87</v>
      </c>
      <c r="AW547" s="13" t="s">
        <v>34</v>
      </c>
      <c r="AX547" s="13" t="s">
        <v>77</v>
      </c>
      <c r="AY547" s="265" t="s">
        <v>133</v>
      </c>
    </row>
    <row r="548" s="13" customFormat="1">
      <c r="A548" s="13"/>
      <c r="B548" s="255"/>
      <c r="C548" s="256"/>
      <c r="D548" s="225" t="s">
        <v>939</v>
      </c>
      <c r="E548" s="257" t="s">
        <v>1</v>
      </c>
      <c r="F548" s="258" t="s">
        <v>1300</v>
      </c>
      <c r="G548" s="256"/>
      <c r="H548" s="259">
        <v>1</v>
      </c>
      <c r="I548" s="260"/>
      <c r="J548" s="256"/>
      <c r="K548" s="256"/>
      <c r="L548" s="261"/>
      <c r="M548" s="262"/>
      <c r="N548" s="263"/>
      <c r="O548" s="263"/>
      <c r="P548" s="263"/>
      <c r="Q548" s="263"/>
      <c r="R548" s="263"/>
      <c r="S548" s="263"/>
      <c r="T548" s="264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65" t="s">
        <v>939</v>
      </c>
      <c r="AU548" s="265" t="s">
        <v>87</v>
      </c>
      <c r="AV548" s="13" t="s">
        <v>87</v>
      </c>
      <c r="AW548" s="13" t="s">
        <v>34</v>
      </c>
      <c r="AX548" s="13" t="s">
        <v>77</v>
      </c>
      <c r="AY548" s="265" t="s">
        <v>133</v>
      </c>
    </row>
    <row r="549" s="13" customFormat="1">
      <c r="A549" s="13"/>
      <c r="B549" s="255"/>
      <c r="C549" s="256"/>
      <c r="D549" s="225" t="s">
        <v>939</v>
      </c>
      <c r="E549" s="257" t="s">
        <v>1</v>
      </c>
      <c r="F549" s="258" t="s">
        <v>1301</v>
      </c>
      <c r="G549" s="256"/>
      <c r="H549" s="259">
        <v>1</v>
      </c>
      <c r="I549" s="260"/>
      <c r="J549" s="256"/>
      <c r="K549" s="256"/>
      <c r="L549" s="261"/>
      <c r="M549" s="262"/>
      <c r="N549" s="263"/>
      <c r="O549" s="263"/>
      <c r="P549" s="263"/>
      <c r="Q549" s="263"/>
      <c r="R549" s="263"/>
      <c r="S549" s="263"/>
      <c r="T549" s="264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65" t="s">
        <v>939</v>
      </c>
      <c r="AU549" s="265" t="s">
        <v>87</v>
      </c>
      <c r="AV549" s="13" t="s">
        <v>87</v>
      </c>
      <c r="AW549" s="13" t="s">
        <v>34</v>
      </c>
      <c r="AX549" s="13" t="s">
        <v>77</v>
      </c>
      <c r="AY549" s="265" t="s">
        <v>133</v>
      </c>
    </row>
    <row r="550" s="14" customFormat="1">
      <c r="A550" s="14"/>
      <c r="B550" s="266"/>
      <c r="C550" s="267"/>
      <c r="D550" s="225" t="s">
        <v>939</v>
      </c>
      <c r="E550" s="268" t="s">
        <v>1</v>
      </c>
      <c r="F550" s="269" t="s">
        <v>941</v>
      </c>
      <c r="G550" s="267"/>
      <c r="H550" s="270">
        <v>3</v>
      </c>
      <c r="I550" s="271"/>
      <c r="J550" s="267"/>
      <c r="K550" s="267"/>
      <c r="L550" s="272"/>
      <c r="M550" s="273"/>
      <c r="N550" s="274"/>
      <c r="O550" s="274"/>
      <c r="P550" s="274"/>
      <c r="Q550" s="274"/>
      <c r="R550" s="274"/>
      <c r="S550" s="274"/>
      <c r="T550" s="275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76" t="s">
        <v>939</v>
      </c>
      <c r="AU550" s="276" t="s">
        <v>87</v>
      </c>
      <c r="AV550" s="14" t="s">
        <v>138</v>
      </c>
      <c r="AW550" s="14" t="s">
        <v>34</v>
      </c>
      <c r="AX550" s="14" t="s">
        <v>85</v>
      </c>
      <c r="AY550" s="276" t="s">
        <v>133</v>
      </c>
    </row>
    <row r="551" s="2" customFormat="1" ht="24.15" customHeight="1">
      <c r="A551" s="38"/>
      <c r="B551" s="39"/>
      <c r="C551" s="230" t="s">
        <v>281</v>
      </c>
      <c r="D551" s="230" t="s">
        <v>574</v>
      </c>
      <c r="E551" s="231" t="s">
        <v>1302</v>
      </c>
      <c r="F551" s="232" t="s">
        <v>1303</v>
      </c>
      <c r="G551" s="233" t="s">
        <v>1050</v>
      </c>
      <c r="H551" s="234">
        <v>5</v>
      </c>
      <c r="I551" s="235"/>
      <c r="J551" s="236">
        <f>ROUND(I551*H551,2)</f>
        <v>0</v>
      </c>
      <c r="K551" s="237"/>
      <c r="L551" s="238"/>
      <c r="M551" s="239" t="s">
        <v>1</v>
      </c>
      <c r="N551" s="240" t="s">
        <v>42</v>
      </c>
      <c r="O551" s="91"/>
      <c r="P551" s="221">
        <f>O551*H551</f>
        <v>0</v>
      </c>
      <c r="Q551" s="221">
        <v>0</v>
      </c>
      <c r="R551" s="221">
        <f>Q551*H551</f>
        <v>0</v>
      </c>
      <c r="S551" s="221">
        <v>0</v>
      </c>
      <c r="T551" s="222">
        <f>S551*H551</f>
        <v>0</v>
      </c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R551" s="223" t="s">
        <v>147</v>
      </c>
      <c r="AT551" s="223" t="s">
        <v>574</v>
      </c>
      <c r="AU551" s="223" t="s">
        <v>87</v>
      </c>
      <c r="AY551" s="17" t="s">
        <v>133</v>
      </c>
      <c r="BE551" s="224">
        <f>IF(N551="základní",J551,0)</f>
        <v>0</v>
      </c>
      <c r="BF551" s="224">
        <f>IF(N551="snížená",J551,0)</f>
        <v>0</v>
      </c>
      <c r="BG551" s="224">
        <f>IF(N551="zákl. přenesená",J551,0)</f>
        <v>0</v>
      </c>
      <c r="BH551" s="224">
        <f>IF(N551="sníž. přenesená",J551,0)</f>
        <v>0</v>
      </c>
      <c r="BI551" s="224">
        <f>IF(N551="nulová",J551,0)</f>
        <v>0</v>
      </c>
      <c r="BJ551" s="17" t="s">
        <v>85</v>
      </c>
      <c r="BK551" s="224">
        <f>ROUND(I551*H551,2)</f>
        <v>0</v>
      </c>
      <c r="BL551" s="17" t="s">
        <v>138</v>
      </c>
      <c r="BM551" s="223" t="s">
        <v>430</v>
      </c>
    </row>
    <row r="552" s="13" customFormat="1">
      <c r="A552" s="13"/>
      <c r="B552" s="255"/>
      <c r="C552" s="256"/>
      <c r="D552" s="225" t="s">
        <v>939</v>
      </c>
      <c r="E552" s="257" t="s">
        <v>1</v>
      </c>
      <c r="F552" s="258" t="s">
        <v>1304</v>
      </c>
      <c r="G552" s="256"/>
      <c r="H552" s="259">
        <v>1</v>
      </c>
      <c r="I552" s="260"/>
      <c r="J552" s="256"/>
      <c r="K552" s="256"/>
      <c r="L552" s="261"/>
      <c r="M552" s="262"/>
      <c r="N552" s="263"/>
      <c r="O552" s="263"/>
      <c r="P552" s="263"/>
      <c r="Q552" s="263"/>
      <c r="R552" s="263"/>
      <c r="S552" s="263"/>
      <c r="T552" s="264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65" t="s">
        <v>939</v>
      </c>
      <c r="AU552" s="265" t="s">
        <v>87</v>
      </c>
      <c r="AV552" s="13" t="s">
        <v>87</v>
      </c>
      <c r="AW552" s="13" t="s">
        <v>34</v>
      </c>
      <c r="AX552" s="13" t="s">
        <v>77</v>
      </c>
      <c r="AY552" s="265" t="s">
        <v>133</v>
      </c>
    </row>
    <row r="553" s="13" customFormat="1">
      <c r="A553" s="13"/>
      <c r="B553" s="255"/>
      <c r="C553" s="256"/>
      <c r="D553" s="225" t="s">
        <v>939</v>
      </c>
      <c r="E553" s="257" t="s">
        <v>1</v>
      </c>
      <c r="F553" s="258" t="s">
        <v>1305</v>
      </c>
      <c r="G553" s="256"/>
      <c r="H553" s="259">
        <v>1</v>
      </c>
      <c r="I553" s="260"/>
      <c r="J553" s="256"/>
      <c r="K553" s="256"/>
      <c r="L553" s="261"/>
      <c r="M553" s="262"/>
      <c r="N553" s="263"/>
      <c r="O553" s="263"/>
      <c r="P553" s="263"/>
      <c r="Q553" s="263"/>
      <c r="R553" s="263"/>
      <c r="S553" s="263"/>
      <c r="T553" s="264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65" t="s">
        <v>939</v>
      </c>
      <c r="AU553" s="265" t="s">
        <v>87</v>
      </c>
      <c r="AV553" s="13" t="s">
        <v>87</v>
      </c>
      <c r="AW553" s="13" t="s">
        <v>34</v>
      </c>
      <c r="AX553" s="13" t="s">
        <v>77</v>
      </c>
      <c r="AY553" s="265" t="s">
        <v>133</v>
      </c>
    </row>
    <row r="554" s="13" customFormat="1">
      <c r="A554" s="13"/>
      <c r="B554" s="255"/>
      <c r="C554" s="256"/>
      <c r="D554" s="225" t="s">
        <v>939</v>
      </c>
      <c r="E554" s="257" t="s">
        <v>1</v>
      </c>
      <c r="F554" s="258" t="s">
        <v>1306</v>
      </c>
      <c r="G554" s="256"/>
      <c r="H554" s="259">
        <v>1</v>
      </c>
      <c r="I554" s="260"/>
      <c r="J554" s="256"/>
      <c r="K554" s="256"/>
      <c r="L554" s="261"/>
      <c r="M554" s="262"/>
      <c r="N554" s="263"/>
      <c r="O554" s="263"/>
      <c r="P554" s="263"/>
      <c r="Q554" s="263"/>
      <c r="R554" s="263"/>
      <c r="S554" s="263"/>
      <c r="T554" s="264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65" t="s">
        <v>939</v>
      </c>
      <c r="AU554" s="265" t="s">
        <v>87</v>
      </c>
      <c r="AV554" s="13" t="s">
        <v>87</v>
      </c>
      <c r="AW554" s="13" t="s">
        <v>34</v>
      </c>
      <c r="AX554" s="13" t="s">
        <v>77</v>
      </c>
      <c r="AY554" s="265" t="s">
        <v>133</v>
      </c>
    </row>
    <row r="555" s="13" customFormat="1">
      <c r="A555" s="13"/>
      <c r="B555" s="255"/>
      <c r="C555" s="256"/>
      <c r="D555" s="225" t="s">
        <v>939</v>
      </c>
      <c r="E555" s="257" t="s">
        <v>1</v>
      </c>
      <c r="F555" s="258" t="s">
        <v>1307</v>
      </c>
      <c r="G555" s="256"/>
      <c r="H555" s="259">
        <v>1</v>
      </c>
      <c r="I555" s="260"/>
      <c r="J555" s="256"/>
      <c r="K555" s="256"/>
      <c r="L555" s="261"/>
      <c r="M555" s="262"/>
      <c r="N555" s="263"/>
      <c r="O555" s="263"/>
      <c r="P555" s="263"/>
      <c r="Q555" s="263"/>
      <c r="R555" s="263"/>
      <c r="S555" s="263"/>
      <c r="T555" s="264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65" t="s">
        <v>939</v>
      </c>
      <c r="AU555" s="265" t="s">
        <v>87</v>
      </c>
      <c r="AV555" s="13" t="s">
        <v>87</v>
      </c>
      <c r="AW555" s="13" t="s">
        <v>34</v>
      </c>
      <c r="AX555" s="13" t="s">
        <v>77</v>
      </c>
      <c r="AY555" s="265" t="s">
        <v>133</v>
      </c>
    </row>
    <row r="556" s="13" customFormat="1">
      <c r="A556" s="13"/>
      <c r="B556" s="255"/>
      <c r="C556" s="256"/>
      <c r="D556" s="225" t="s">
        <v>939</v>
      </c>
      <c r="E556" s="257" t="s">
        <v>1</v>
      </c>
      <c r="F556" s="258" t="s">
        <v>1308</v>
      </c>
      <c r="G556" s="256"/>
      <c r="H556" s="259">
        <v>1</v>
      </c>
      <c r="I556" s="260"/>
      <c r="J556" s="256"/>
      <c r="K556" s="256"/>
      <c r="L556" s="261"/>
      <c r="M556" s="262"/>
      <c r="N556" s="263"/>
      <c r="O556" s="263"/>
      <c r="P556" s="263"/>
      <c r="Q556" s="263"/>
      <c r="R556" s="263"/>
      <c r="S556" s="263"/>
      <c r="T556" s="264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65" t="s">
        <v>939</v>
      </c>
      <c r="AU556" s="265" t="s">
        <v>87</v>
      </c>
      <c r="AV556" s="13" t="s">
        <v>87</v>
      </c>
      <c r="AW556" s="13" t="s">
        <v>34</v>
      </c>
      <c r="AX556" s="13" t="s">
        <v>77</v>
      </c>
      <c r="AY556" s="265" t="s">
        <v>133</v>
      </c>
    </row>
    <row r="557" s="14" customFormat="1">
      <c r="A557" s="14"/>
      <c r="B557" s="266"/>
      <c r="C557" s="267"/>
      <c r="D557" s="225" t="s">
        <v>939</v>
      </c>
      <c r="E557" s="268" t="s">
        <v>1</v>
      </c>
      <c r="F557" s="269" t="s">
        <v>941</v>
      </c>
      <c r="G557" s="267"/>
      <c r="H557" s="270">
        <v>5</v>
      </c>
      <c r="I557" s="271"/>
      <c r="J557" s="267"/>
      <c r="K557" s="267"/>
      <c r="L557" s="272"/>
      <c r="M557" s="273"/>
      <c r="N557" s="274"/>
      <c r="O557" s="274"/>
      <c r="P557" s="274"/>
      <c r="Q557" s="274"/>
      <c r="R557" s="274"/>
      <c r="S557" s="274"/>
      <c r="T557" s="275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76" t="s">
        <v>939</v>
      </c>
      <c r="AU557" s="276" t="s">
        <v>87</v>
      </c>
      <c r="AV557" s="14" t="s">
        <v>138</v>
      </c>
      <c r="AW557" s="14" t="s">
        <v>34</v>
      </c>
      <c r="AX557" s="14" t="s">
        <v>85</v>
      </c>
      <c r="AY557" s="276" t="s">
        <v>133</v>
      </c>
    </row>
    <row r="558" s="2" customFormat="1" ht="24.15" customHeight="1">
      <c r="A558" s="38"/>
      <c r="B558" s="39"/>
      <c r="C558" s="230" t="s">
        <v>431</v>
      </c>
      <c r="D558" s="230" t="s">
        <v>574</v>
      </c>
      <c r="E558" s="231" t="s">
        <v>1309</v>
      </c>
      <c r="F558" s="232" t="s">
        <v>1310</v>
      </c>
      <c r="G558" s="233" t="s">
        <v>1050</v>
      </c>
      <c r="H558" s="234">
        <v>9</v>
      </c>
      <c r="I558" s="235"/>
      <c r="J558" s="236">
        <f>ROUND(I558*H558,2)</f>
        <v>0</v>
      </c>
      <c r="K558" s="237"/>
      <c r="L558" s="238"/>
      <c r="M558" s="239" t="s">
        <v>1</v>
      </c>
      <c r="N558" s="240" t="s">
        <v>42</v>
      </c>
      <c r="O558" s="91"/>
      <c r="P558" s="221">
        <f>O558*H558</f>
        <v>0</v>
      </c>
      <c r="Q558" s="221">
        <v>0</v>
      </c>
      <c r="R558" s="221">
        <f>Q558*H558</f>
        <v>0</v>
      </c>
      <c r="S558" s="221">
        <v>0</v>
      </c>
      <c r="T558" s="222">
        <f>S558*H558</f>
        <v>0</v>
      </c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R558" s="223" t="s">
        <v>147</v>
      </c>
      <c r="AT558" s="223" t="s">
        <v>574</v>
      </c>
      <c r="AU558" s="223" t="s">
        <v>87</v>
      </c>
      <c r="AY558" s="17" t="s">
        <v>133</v>
      </c>
      <c r="BE558" s="224">
        <f>IF(N558="základní",J558,0)</f>
        <v>0</v>
      </c>
      <c r="BF558" s="224">
        <f>IF(N558="snížená",J558,0)</f>
        <v>0</v>
      </c>
      <c r="BG558" s="224">
        <f>IF(N558="zákl. přenesená",J558,0)</f>
        <v>0</v>
      </c>
      <c r="BH558" s="224">
        <f>IF(N558="sníž. přenesená",J558,0)</f>
        <v>0</v>
      </c>
      <c r="BI558" s="224">
        <f>IF(N558="nulová",J558,0)</f>
        <v>0</v>
      </c>
      <c r="BJ558" s="17" t="s">
        <v>85</v>
      </c>
      <c r="BK558" s="224">
        <f>ROUND(I558*H558,2)</f>
        <v>0</v>
      </c>
      <c r="BL558" s="17" t="s">
        <v>138</v>
      </c>
      <c r="BM558" s="223" t="s">
        <v>434</v>
      </c>
    </row>
    <row r="559" s="13" customFormat="1">
      <c r="A559" s="13"/>
      <c r="B559" s="255"/>
      <c r="C559" s="256"/>
      <c r="D559" s="225" t="s">
        <v>939</v>
      </c>
      <c r="E559" s="257" t="s">
        <v>1</v>
      </c>
      <c r="F559" s="258" t="s">
        <v>1311</v>
      </c>
      <c r="G559" s="256"/>
      <c r="H559" s="259">
        <v>1</v>
      </c>
      <c r="I559" s="260"/>
      <c r="J559" s="256"/>
      <c r="K559" s="256"/>
      <c r="L559" s="261"/>
      <c r="M559" s="262"/>
      <c r="N559" s="263"/>
      <c r="O559" s="263"/>
      <c r="P559" s="263"/>
      <c r="Q559" s="263"/>
      <c r="R559" s="263"/>
      <c r="S559" s="263"/>
      <c r="T559" s="264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65" t="s">
        <v>939</v>
      </c>
      <c r="AU559" s="265" t="s">
        <v>87</v>
      </c>
      <c r="AV559" s="13" t="s">
        <v>87</v>
      </c>
      <c r="AW559" s="13" t="s">
        <v>34</v>
      </c>
      <c r="AX559" s="13" t="s">
        <v>77</v>
      </c>
      <c r="AY559" s="265" t="s">
        <v>133</v>
      </c>
    </row>
    <row r="560" s="13" customFormat="1">
      <c r="A560" s="13"/>
      <c r="B560" s="255"/>
      <c r="C560" s="256"/>
      <c r="D560" s="225" t="s">
        <v>939</v>
      </c>
      <c r="E560" s="257" t="s">
        <v>1</v>
      </c>
      <c r="F560" s="258" t="s">
        <v>1312</v>
      </c>
      <c r="G560" s="256"/>
      <c r="H560" s="259">
        <v>1</v>
      </c>
      <c r="I560" s="260"/>
      <c r="J560" s="256"/>
      <c r="K560" s="256"/>
      <c r="L560" s="261"/>
      <c r="M560" s="262"/>
      <c r="N560" s="263"/>
      <c r="O560" s="263"/>
      <c r="P560" s="263"/>
      <c r="Q560" s="263"/>
      <c r="R560" s="263"/>
      <c r="S560" s="263"/>
      <c r="T560" s="264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65" t="s">
        <v>939</v>
      </c>
      <c r="AU560" s="265" t="s">
        <v>87</v>
      </c>
      <c r="AV560" s="13" t="s">
        <v>87</v>
      </c>
      <c r="AW560" s="13" t="s">
        <v>34</v>
      </c>
      <c r="AX560" s="13" t="s">
        <v>77</v>
      </c>
      <c r="AY560" s="265" t="s">
        <v>133</v>
      </c>
    </row>
    <row r="561" s="13" customFormat="1">
      <c r="A561" s="13"/>
      <c r="B561" s="255"/>
      <c r="C561" s="256"/>
      <c r="D561" s="225" t="s">
        <v>939</v>
      </c>
      <c r="E561" s="257" t="s">
        <v>1</v>
      </c>
      <c r="F561" s="258" t="s">
        <v>1313</v>
      </c>
      <c r="G561" s="256"/>
      <c r="H561" s="259">
        <v>1</v>
      </c>
      <c r="I561" s="260"/>
      <c r="J561" s="256"/>
      <c r="K561" s="256"/>
      <c r="L561" s="261"/>
      <c r="M561" s="262"/>
      <c r="N561" s="263"/>
      <c r="O561" s="263"/>
      <c r="P561" s="263"/>
      <c r="Q561" s="263"/>
      <c r="R561" s="263"/>
      <c r="S561" s="263"/>
      <c r="T561" s="264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65" t="s">
        <v>939</v>
      </c>
      <c r="AU561" s="265" t="s">
        <v>87</v>
      </c>
      <c r="AV561" s="13" t="s">
        <v>87</v>
      </c>
      <c r="AW561" s="13" t="s">
        <v>34</v>
      </c>
      <c r="AX561" s="13" t="s">
        <v>77</v>
      </c>
      <c r="AY561" s="265" t="s">
        <v>133</v>
      </c>
    </row>
    <row r="562" s="13" customFormat="1">
      <c r="A562" s="13"/>
      <c r="B562" s="255"/>
      <c r="C562" s="256"/>
      <c r="D562" s="225" t="s">
        <v>939</v>
      </c>
      <c r="E562" s="257" t="s">
        <v>1</v>
      </c>
      <c r="F562" s="258" t="s">
        <v>1314</v>
      </c>
      <c r="G562" s="256"/>
      <c r="H562" s="259">
        <v>1</v>
      </c>
      <c r="I562" s="260"/>
      <c r="J562" s="256"/>
      <c r="K562" s="256"/>
      <c r="L562" s="261"/>
      <c r="M562" s="262"/>
      <c r="N562" s="263"/>
      <c r="O562" s="263"/>
      <c r="P562" s="263"/>
      <c r="Q562" s="263"/>
      <c r="R562" s="263"/>
      <c r="S562" s="263"/>
      <c r="T562" s="264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65" t="s">
        <v>939</v>
      </c>
      <c r="AU562" s="265" t="s">
        <v>87</v>
      </c>
      <c r="AV562" s="13" t="s">
        <v>87</v>
      </c>
      <c r="AW562" s="13" t="s">
        <v>34</v>
      </c>
      <c r="AX562" s="13" t="s">
        <v>77</v>
      </c>
      <c r="AY562" s="265" t="s">
        <v>133</v>
      </c>
    </row>
    <row r="563" s="13" customFormat="1">
      <c r="A563" s="13"/>
      <c r="B563" s="255"/>
      <c r="C563" s="256"/>
      <c r="D563" s="225" t="s">
        <v>939</v>
      </c>
      <c r="E563" s="257" t="s">
        <v>1</v>
      </c>
      <c r="F563" s="258" t="s">
        <v>1315</v>
      </c>
      <c r="G563" s="256"/>
      <c r="H563" s="259">
        <v>1</v>
      </c>
      <c r="I563" s="260"/>
      <c r="J563" s="256"/>
      <c r="K563" s="256"/>
      <c r="L563" s="261"/>
      <c r="M563" s="262"/>
      <c r="N563" s="263"/>
      <c r="O563" s="263"/>
      <c r="P563" s="263"/>
      <c r="Q563" s="263"/>
      <c r="R563" s="263"/>
      <c r="S563" s="263"/>
      <c r="T563" s="264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65" t="s">
        <v>939</v>
      </c>
      <c r="AU563" s="265" t="s">
        <v>87</v>
      </c>
      <c r="AV563" s="13" t="s">
        <v>87</v>
      </c>
      <c r="AW563" s="13" t="s">
        <v>34</v>
      </c>
      <c r="AX563" s="13" t="s">
        <v>77</v>
      </c>
      <c r="AY563" s="265" t="s">
        <v>133</v>
      </c>
    </row>
    <row r="564" s="13" customFormat="1">
      <c r="A564" s="13"/>
      <c r="B564" s="255"/>
      <c r="C564" s="256"/>
      <c r="D564" s="225" t="s">
        <v>939</v>
      </c>
      <c r="E564" s="257" t="s">
        <v>1</v>
      </c>
      <c r="F564" s="258" t="s">
        <v>1316</v>
      </c>
      <c r="G564" s="256"/>
      <c r="H564" s="259">
        <v>1</v>
      </c>
      <c r="I564" s="260"/>
      <c r="J564" s="256"/>
      <c r="K564" s="256"/>
      <c r="L564" s="261"/>
      <c r="M564" s="262"/>
      <c r="N564" s="263"/>
      <c r="O564" s="263"/>
      <c r="P564" s="263"/>
      <c r="Q564" s="263"/>
      <c r="R564" s="263"/>
      <c r="S564" s="263"/>
      <c r="T564" s="264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65" t="s">
        <v>939</v>
      </c>
      <c r="AU564" s="265" t="s">
        <v>87</v>
      </c>
      <c r="AV564" s="13" t="s">
        <v>87</v>
      </c>
      <c r="AW564" s="13" t="s">
        <v>34</v>
      </c>
      <c r="AX564" s="13" t="s">
        <v>77</v>
      </c>
      <c r="AY564" s="265" t="s">
        <v>133</v>
      </c>
    </row>
    <row r="565" s="13" customFormat="1">
      <c r="A565" s="13"/>
      <c r="B565" s="255"/>
      <c r="C565" s="256"/>
      <c r="D565" s="225" t="s">
        <v>939</v>
      </c>
      <c r="E565" s="257" t="s">
        <v>1</v>
      </c>
      <c r="F565" s="258" t="s">
        <v>1317</v>
      </c>
      <c r="G565" s="256"/>
      <c r="H565" s="259">
        <v>1</v>
      </c>
      <c r="I565" s="260"/>
      <c r="J565" s="256"/>
      <c r="K565" s="256"/>
      <c r="L565" s="261"/>
      <c r="M565" s="262"/>
      <c r="N565" s="263"/>
      <c r="O565" s="263"/>
      <c r="P565" s="263"/>
      <c r="Q565" s="263"/>
      <c r="R565" s="263"/>
      <c r="S565" s="263"/>
      <c r="T565" s="264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65" t="s">
        <v>939</v>
      </c>
      <c r="AU565" s="265" t="s">
        <v>87</v>
      </c>
      <c r="AV565" s="13" t="s">
        <v>87</v>
      </c>
      <c r="AW565" s="13" t="s">
        <v>34</v>
      </c>
      <c r="AX565" s="13" t="s">
        <v>77</v>
      </c>
      <c r="AY565" s="265" t="s">
        <v>133</v>
      </c>
    </row>
    <row r="566" s="13" customFormat="1">
      <c r="A566" s="13"/>
      <c r="B566" s="255"/>
      <c r="C566" s="256"/>
      <c r="D566" s="225" t="s">
        <v>939</v>
      </c>
      <c r="E566" s="257" t="s">
        <v>1</v>
      </c>
      <c r="F566" s="258" t="s">
        <v>1318</v>
      </c>
      <c r="G566" s="256"/>
      <c r="H566" s="259">
        <v>1</v>
      </c>
      <c r="I566" s="260"/>
      <c r="J566" s="256"/>
      <c r="K566" s="256"/>
      <c r="L566" s="261"/>
      <c r="M566" s="262"/>
      <c r="N566" s="263"/>
      <c r="O566" s="263"/>
      <c r="P566" s="263"/>
      <c r="Q566" s="263"/>
      <c r="R566" s="263"/>
      <c r="S566" s="263"/>
      <c r="T566" s="264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65" t="s">
        <v>939</v>
      </c>
      <c r="AU566" s="265" t="s">
        <v>87</v>
      </c>
      <c r="AV566" s="13" t="s">
        <v>87</v>
      </c>
      <c r="AW566" s="13" t="s">
        <v>34</v>
      </c>
      <c r="AX566" s="13" t="s">
        <v>77</v>
      </c>
      <c r="AY566" s="265" t="s">
        <v>133</v>
      </c>
    </row>
    <row r="567" s="13" customFormat="1">
      <c r="A567" s="13"/>
      <c r="B567" s="255"/>
      <c r="C567" s="256"/>
      <c r="D567" s="225" t="s">
        <v>939</v>
      </c>
      <c r="E567" s="257" t="s">
        <v>1</v>
      </c>
      <c r="F567" s="258" t="s">
        <v>1319</v>
      </c>
      <c r="G567" s="256"/>
      <c r="H567" s="259">
        <v>1</v>
      </c>
      <c r="I567" s="260"/>
      <c r="J567" s="256"/>
      <c r="K567" s="256"/>
      <c r="L567" s="261"/>
      <c r="M567" s="262"/>
      <c r="N567" s="263"/>
      <c r="O567" s="263"/>
      <c r="P567" s="263"/>
      <c r="Q567" s="263"/>
      <c r="R567" s="263"/>
      <c r="S567" s="263"/>
      <c r="T567" s="264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65" t="s">
        <v>939</v>
      </c>
      <c r="AU567" s="265" t="s">
        <v>87</v>
      </c>
      <c r="AV567" s="13" t="s">
        <v>87</v>
      </c>
      <c r="AW567" s="13" t="s">
        <v>34</v>
      </c>
      <c r="AX567" s="13" t="s">
        <v>77</v>
      </c>
      <c r="AY567" s="265" t="s">
        <v>133</v>
      </c>
    </row>
    <row r="568" s="14" customFormat="1">
      <c r="A568" s="14"/>
      <c r="B568" s="266"/>
      <c r="C568" s="267"/>
      <c r="D568" s="225" t="s">
        <v>939</v>
      </c>
      <c r="E568" s="268" t="s">
        <v>1</v>
      </c>
      <c r="F568" s="269" t="s">
        <v>941</v>
      </c>
      <c r="G568" s="267"/>
      <c r="H568" s="270">
        <v>9</v>
      </c>
      <c r="I568" s="271"/>
      <c r="J568" s="267"/>
      <c r="K568" s="267"/>
      <c r="L568" s="272"/>
      <c r="M568" s="273"/>
      <c r="N568" s="274"/>
      <c r="O568" s="274"/>
      <c r="P568" s="274"/>
      <c r="Q568" s="274"/>
      <c r="R568" s="274"/>
      <c r="S568" s="274"/>
      <c r="T568" s="275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76" t="s">
        <v>939</v>
      </c>
      <c r="AU568" s="276" t="s">
        <v>87</v>
      </c>
      <c r="AV568" s="14" t="s">
        <v>138</v>
      </c>
      <c r="AW568" s="14" t="s">
        <v>34</v>
      </c>
      <c r="AX568" s="14" t="s">
        <v>85</v>
      </c>
      <c r="AY568" s="276" t="s">
        <v>133</v>
      </c>
    </row>
    <row r="569" s="2" customFormat="1" ht="24.15" customHeight="1">
      <c r="A569" s="38"/>
      <c r="B569" s="39"/>
      <c r="C569" s="230" t="s">
        <v>285</v>
      </c>
      <c r="D569" s="230" t="s">
        <v>574</v>
      </c>
      <c r="E569" s="231" t="s">
        <v>1320</v>
      </c>
      <c r="F569" s="232" t="s">
        <v>1321</v>
      </c>
      <c r="G569" s="233" t="s">
        <v>1050</v>
      </c>
      <c r="H569" s="234">
        <v>3</v>
      </c>
      <c r="I569" s="235"/>
      <c r="J569" s="236">
        <f>ROUND(I569*H569,2)</f>
        <v>0</v>
      </c>
      <c r="K569" s="237"/>
      <c r="L569" s="238"/>
      <c r="M569" s="239" t="s">
        <v>1</v>
      </c>
      <c r="N569" s="240" t="s">
        <v>42</v>
      </c>
      <c r="O569" s="91"/>
      <c r="P569" s="221">
        <f>O569*H569</f>
        <v>0</v>
      </c>
      <c r="Q569" s="221">
        <v>0</v>
      </c>
      <c r="R569" s="221">
        <f>Q569*H569</f>
        <v>0</v>
      </c>
      <c r="S569" s="221">
        <v>0</v>
      </c>
      <c r="T569" s="222">
        <f>S569*H569</f>
        <v>0</v>
      </c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R569" s="223" t="s">
        <v>147</v>
      </c>
      <c r="AT569" s="223" t="s">
        <v>574</v>
      </c>
      <c r="AU569" s="223" t="s">
        <v>87</v>
      </c>
      <c r="AY569" s="17" t="s">
        <v>133</v>
      </c>
      <c r="BE569" s="224">
        <f>IF(N569="základní",J569,0)</f>
        <v>0</v>
      </c>
      <c r="BF569" s="224">
        <f>IF(N569="snížená",J569,0)</f>
        <v>0</v>
      </c>
      <c r="BG569" s="224">
        <f>IF(N569="zákl. přenesená",J569,0)</f>
        <v>0</v>
      </c>
      <c r="BH569" s="224">
        <f>IF(N569="sníž. přenesená",J569,0)</f>
        <v>0</v>
      </c>
      <c r="BI569" s="224">
        <f>IF(N569="nulová",J569,0)</f>
        <v>0</v>
      </c>
      <c r="BJ569" s="17" t="s">
        <v>85</v>
      </c>
      <c r="BK569" s="224">
        <f>ROUND(I569*H569,2)</f>
        <v>0</v>
      </c>
      <c r="BL569" s="17" t="s">
        <v>138</v>
      </c>
      <c r="BM569" s="223" t="s">
        <v>437</v>
      </c>
    </row>
    <row r="570" s="13" customFormat="1">
      <c r="A570" s="13"/>
      <c r="B570" s="255"/>
      <c r="C570" s="256"/>
      <c r="D570" s="225" t="s">
        <v>939</v>
      </c>
      <c r="E570" s="257" t="s">
        <v>1</v>
      </c>
      <c r="F570" s="258" t="s">
        <v>1322</v>
      </c>
      <c r="G570" s="256"/>
      <c r="H570" s="259">
        <v>1</v>
      </c>
      <c r="I570" s="260"/>
      <c r="J570" s="256"/>
      <c r="K570" s="256"/>
      <c r="L570" s="261"/>
      <c r="M570" s="262"/>
      <c r="N570" s="263"/>
      <c r="O570" s="263"/>
      <c r="P570" s="263"/>
      <c r="Q570" s="263"/>
      <c r="R570" s="263"/>
      <c r="S570" s="263"/>
      <c r="T570" s="264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65" t="s">
        <v>939</v>
      </c>
      <c r="AU570" s="265" t="s">
        <v>87</v>
      </c>
      <c r="AV570" s="13" t="s">
        <v>87</v>
      </c>
      <c r="AW570" s="13" t="s">
        <v>34</v>
      </c>
      <c r="AX570" s="13" t="s">
        <v>77</v>
      </c>
      <c r="AY570" s="265" t="s">
        <v>133</v>
      </c>
    </row>
    <row r="571" s="13" customFormat="1">
      <c r="A571" s="13"/>
      <c r="B571" s="255"/>
      <c r="C571" s="256"/>
      <c r="D571" s="225" t="s">
        <v>939</v>
      </c>
      <c r="E571" s="257" t="s">
        <v>1</v>
      </c>
      <c r="F571" s="258" t="s">
        <v>1323</v>
      </c>
      <c r="G571" s="256"/>
      <c r="H571" s="259">
        <v>1</v>
      </c>
      <c r="I571" s="260"/>
      <c r="J571" s="256"/>
      <c r="K571" s="256"/>
      <c r="L571" s="261"/>
      <c r="M571" s="262"/>
      <c r="N571" s="263"/>
      <c r="O571" s="263"/>
      <c r="P571" s="263"/>
      <c r="Q571" s="263"/>
      <c r="R571" s="263"/>
      <c r="S571" s="263"/>
      <c r="T571" s="264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65" t="s">
        <v>939</v>
      </c>
      <c r="AU571" s="265" t="s">
        <v>87</v>
      </c>
      <c r="AV571" s="13" t="s">
        <v>87</v>
      </c>
      <c r="AW571" s="13" t="s">
        <v>34</v>
      </c>
      <c r="AX571" s="13" t="s">
        <v>77</v>
      </c>
      <c r="AY571" s="265" t="s">
        <v>133</v>
      </c>
    </row>
    <row r="572" s="13" customFormat="1">
      <c r="A572" s="13"/>
      <c r="B572" s="255"/>
      <c r="C572" s="256"/>
      <c r="D572" s="225" t="s">
        <v>939</v>
      </c>
      <c r="E572" s="257" t="s">
        <v>1</v>
      </c>
      <c r="F572" s="258" t="s">
        <v>1324</v>
      </c>
      <c r="G572" s="256"/>
      <c r="H572" s="259">
        <v>1</v>
      </c>
      <c r="I572" s="260"/>
      <c r="J572" s="256"/>
      <c r="K572" s="256"/>
      <c r="L572" s="261"/>
      <c r="M572" s="262"/>
      <c r="N572" s="263"/>
      <c r="O572" s="263"/>
      <c r="P572" s="263"/>
      <c r="Q572" s="263"/>
      <c r="R572" s="263"/>
      <c r="S572" s="263"/>
      <c r="T572" s="264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65" t="s">
        <v>939</v>
      </c>
      <c r="AU572" s="265" t="s">
        <v>87</v>
      </c>
      <c r="AV572" s="13" t="s">
        <v>87</v>
      </c>
      <c r="AW572" s="13" t="s">
        <v>34</v>
      </c>
      <c r="AX572" s="13" t="s">
        <v>77</v>
      </c>
      <c r="AY572" s="265" t="s">
        <v>133</v>
      </c>
    </row>
    <row r="573" s="14" customFormat="1">
      <c r="A573" s="14"/>
      <c r="B573" s="266"/>
      <c r="C573" s="267"/>
      <c r="D573" s="225" t="s">
        <v>939</v>
      </c>
      <c r="E573" s="268" t="s">
        <v>1</v>
      </c>
      <c r="F573" s="269" t="s">
        <v>941</v>
      </c>
      <c r="G573" s="267"/>
      <c r="H573" s="270">
        <v>3</v>
      </c>
      <c r="I573" s="271"/>
      <c r="J573" s="267"/>
      <c r="K573" s="267"/>
      <c r="L573" s="272"/>
      <c r="M573" s="273"/>
      <c r="N573" s="274"/>
      <c r="O573" s="274"/>
      <c r="P573" s="274"/>
      <c r="Q573" s="274"/>
      <c r="R573" s="274"/>
      <c r="S573" s="274"/>
      <c r="T573" s="275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76" t="s">
        <v>939</v>
      </c>
      <c r="AU573" s="276" t="s">
        <v>87</v>
      </c>
      <c r="AV573" s="14" t="s">
        <v>138</v>
      </c>
      <c r="AW573" s="14" t="s">
        <v>34</v>
      </c>
      <c r="AX573" s="14" t="s">
        <v>85</v>
      </c>
      <c r="AY573" s="276" t="s">
        <v>133</v>
      </c>
    </row>
    <row r="574" s="2" customFormat="1" ht="24.15" customHeight="1">
      <c r="A574" s="38"/>
      <c r="B574" s="39"/>
      <c r="C574" s="211" t="s">
        <v>438</v>
      </c>
      <c r="D574" s="211" t="s">
        <v>134</v>
      </c>
      <c r="E574" s="212" t="s">
        <v>1325</v>
      </c>
      <c r="F574" s="213" t="s">
        <v>1326</v>
      </c>
      <c r="G574" s="214" t="s">
        <v>1050</v>
      </c>
      <c r="H574" s="215">
        <v>4</v>
      </c>
      <c r="I574" s="216"/>
      <c r="J574" s="217">
        <f>ROUND(I574*H574,2)</f>
        <v>0</v>
      </c>
      <c r="K574" s="218"/>
      <c r="L574" s="44"/>
      <c r="M574" s="219" t="s">
        <v>1</v>
      </c>
      <c r="N574" s="220" t="s">
        <v>42</v>
      </c>
      <c r="O574" s="91"/>
      <c r="P574" s="221">
        <f>O574*H574</f>
        <v>0</v>
      </c>
      <c r="Q574" s="221">
        <v>0</v>
      </c>
      <c r="R574" s="221">
        <f>Q574*H574</f>
        <v>0</v>
      </c>
      <c r="S574" s="221">
        <v>0</v>
      </c>
      <c r="T574" s="222">
        <f>S574*H574</f>
        <v>0</v>
      </c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R574" s="223" t="s">
        <v>138</v>
      </c>
      <c r="AT574" s="223" t="s">
        <v>134</v>
      </c>
      <c r="AU574" s="223" t="s">
        <v>87</v>
      </c>
      <c r="AY574" s="17" t="s">
        <v>133</v>
      </c>
      <c r="BE574" s="224">
        <f>IF(N574="základní",J574,0)</f>
        <v>0</v>
      </c>
      <c r="BF574" s="224">
        <f>IF(N574="snížená",J574,0)</f>
        <v>0</v>
      </c>
      <c r="BG574" s="224">
        <f>IF(N574="zákl. přenesená",J574,0)</f>
        <v>0</v>
      </c>
      <c r="BH574" s="224">
        <f>IF(N574="sníž. přenesená",J574,0)</f>
        <v>0</v>
      </c>
      <c r="BI574" s="224">
        <f>IF(N574="nulová",J574,0)</f>
        <v>0</v>
      </c>
      <c r="BJ574" s="17" t="s">
        <v>85</v>
      </c>
      <c r="BK574" s="224">
        <f>ROUND(I574*H574,2)</f>
        <v>0</v>
      </c>
      <c r="BL574" s="17" t="s">
        <v>138</v>
      </c>
      <c r="BM574" s="223" t="s">
        <v>441</v>
      </c>
    </row>
    <row r="575" s="2" customFormat="1" ht="37.8" customHeight="1">
      <c r="A575" s="38"/>
      <c r="B575" s="39"/>
      <c r="C575" s="230" t="s">
        <v>288</v>
      </c>
      <c r="D575" s="230" t="s">
        <v>574</v>
      </c>
      <c r="E575" s="231" t="s">
        <v>1327</v>
      </c>
      <c r="F575" s="232" t="s">
        <v>1328</v>
      </c>
      <c r="G575" s="233" t="s">
        <v>1050</v>
      </c>
      <c r="H575" s="234">
        <v>1</v>
      </c>
      <c r="I575" s="235"/>
      <c r="J575" s="236">
        <f>ROUND(I575*H575,2)</f>
        <v>0</v>
      </c>
      <c r="K575" s="237"/>
      <c r="L575" s="238"/>
      <c r="M575" s="239" t="s">
        <v>1</v>
      </c>
      <c r="N575" s="240" t="s">
        <v>42</v>
      </c>
      <c r="O575" s="91"/>
      <c r="P575" s="221">
        <f>O575*H575</f>
        <v>0</v>
      </c>
      <c r="Q575" s="221">
        <v>0</v>
      </c>
      <c r="R575" s="221">
        <f>Q575*H575</f>
        <v>0</v>
      </c>
      <c r="S575" s="221">
        <v>0</v>
      </c>
      <c r="T575" s="222">
        <f>S575*H575</f>
        <v>0</v>
      </c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R575" s="223" t="s">
        <v>147</v>
      </c>
      <c r="AT575" s="223" t="s">
        <v>574</v>
      </c>
      <c r="AU575" s="223" t="s">
        <v>87</v>
      </c>
      <c r="AY575" s="17" t="s">
        <v>133</v>
      </c>
      <c r="BE575" s="224">
        <f>IF(N575="základní",J575,0)</f>
        <v>0</v>
      </c>
      <c r="BF575" s="224">
        <f>IF(N575="snížená",J575,0)</f>
        <v>0</v>
      </c>
      <c r="BG575" s="224">
        <f>IF(N575="zákl. přenesená",J575,0)</f>
        <v>0</v>
      </c>
      <c r="BH575" s="224">
        <f>IF(N575="sníž. přenesená",J575,0)</f>
        <v>0</v>
      </c>
      <c r="BI575" s="224">
        <f>IF(N575="nulová",J575,0)</f>
        <v>0</v>
      </c>
      <c r="BJ575" s="17" t="s">
        <v>85</v>
      </c>
      <c r="BK575" s="224">
        <f>ROUND(I575*H575,2)</f>
        <v>0</v>
      </c>
      <c r="BL575" s="17" t="s">
        <v>138</v>
      </c>
      <c r="BM575" s="223" t="s">
        <v>444</v>
      </c>
    </row>
    <row r="576" s="13" customFormat="1">
      <c r="A576" s="13"/>
      <c r="B576" s="255"/>
      <c r="C576" s="256"/>
      <c r="D576" s="225" t="s">
        <v>939</v>
      </c>
      <c r="E576" s="257" t="s">
        <v>1</v>
      </c>
      <c r="F576" s="258" t="s">
        <v>1329</v>
      </c>
      <c r="G576" s="256"/>
      <c r="H576" s="259">
        <v>1</v>
      </c>
      <c r="I576" s="260"/>
      <c r="J576" s="256"/>
      <c r="K576" s="256"/>
      <c r="L576" s="261"/>
      <c r="M576" s="262"/>
      <c r="N576" s="263"/>
      <c r="O576" s="263"/>
      <c r="P576" s="263"/>
      <c r="Q576" s="263"/>
      <c r="R576" s="263"/>
      <c r="S576" s="263"/>
      <c r="T576" s="264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65" t="s">
        <v>939</v>
      </c>
      <c r="AU576" s="265" t="s">
        <v>87</v>
      </c>
      <c r="AV576" s="13" t="s">
        <v>87</v>
      </c>
      <c r="AW576" s="13" t="s">
        <v>34</v>
      </c>
      <c r="AX576" s="13" t="s">
        <v>77</v>
      </c>
      <c r="AY576" s="265" t="s">
        <v>133</v>
      </c>
    </row>
    <row r="577" s="14" customFormat="1">
      <c r="A577" s="14"/>
      <c r="B577" s="266"/>
      <c r="C577" s="267"/>
      <c r="D577" s="225" t="s">
        <v>939</v>
      </c>
      <c r="E577" s="268" t="s">
        <v>1</v>
      </c>
      <c r="F577" s="269" t="s">
        <v>941</v>
      </c>
      <c r="G577" s="267"/>
      <c r="H577" s="270">
        <v>1</v>
      </c>
      <c r="I577" s="271"/>
      <c r="J577" s="267"/>
      <c r="K577" s="267"/>
      <c r="L577" s="272"/>
      <c r="M577" s="273"/>
      <c r="N577" s="274"/>
      <c r="O577" s="274"/>
      <c r="P577" s="274"/>
      <c r="Q577" s="274"/>
      <c r="R577" s="274"/>
      <c r="S577" s="274"/>
      <c r="T577" s="275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76" t="s">
        <v>939</v>
      </c>
      <c r="AU577" s="276" t="s">
        <v>87</v>
      </c>
      <c r="AV577" s="14" t="s">
        <v>138</v>
      </c>
      <c r="AW577" s="14" t="s">
        <v>34</v>
      </c>
      <c r="AX577" s="14" t="s">
        <v>85</v>
      </c>
      <c r="AY577" s="276" t="s">
        <v>133</v>
      </c>
    </row>
    <row r="578" s="2" customFormat="1" ht="37.8" customHeight="1">
      <c r="A578" s="38"/>
      <c r="B578" s="39"/>
      <c r="C578" s="230" t="s">
        <v>445</v>
      </c>
      <c r="D578" s="230" t="s">
        <v>574</v>
      </c>
      <c r="E578" s="231" t="s">
        <v>1330</v>
      </c>
      <c r="F578" s="232" t="s">
        <v>1331</v>
      </c>
      <c r="G578" s="233" t="s">
        <v>1050</v>
      </c>
      <c r="H578" s="234">
        <v>1</v>
      </c>
      <c r="I578" s="235"/>
      <c r="J578" s="236">
        <f>ROUND(I578*H578,2)</f>
        <v>0</v>
      </c>
      <c r="K578" s="237"/>
      <c r="L578" s="238"/>
      <c r="M578" s="239" t="s">
        <v>1</v>
      </c>
      <c r="N578" s="240" t="s">
        <v>42</v>
      </c>
      <c r="O578" s="91"/>
      <c r="P578" s="221">
        <f>O578*H578</f>
        <v>0</v>
      </c>
      <c r="Q578" s="221">
        <v>0</v>
      </c>
      <c r="R578" s="221">
        <f>Q578*H578</f>
        <v>0</v>
      </c>
      <c r="S578" s="221">
        <v>0</v>
      </c>
      <c r="T578" s="222">
        <f>S578*H578</f>
        <v>0</v>
      </c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R578" s="223" t="s">
        <v>147</v>
      </c>
      <c r="AT578" s="223" t="s">
        <v>574</v>
      </c>
      <c r="AU578" s="223" t="s">
        <v>87</v>
      </c>
      <c r="AY578" s="17" t="s">
        <v>133</v>
      </c>
      <c r="BE578" s="224">
        <f>IF(N578="základní",J578,0)</f>
        <v>0</v>
      </c>
      <c r="BF578" s="224">
        <f>IF(N578="snížená",J578,0)</f>
        <v>0</v>
      </c>
      <c r="BG578" s="224">
        <f>IF(N578="zákl. přenesená",J578,0)</f>
        <v>0</v>
      </c>
      <c r="BH578" s="224">
        <f>IF(N578="sníž. přenesená",J578,0)</f>
        <v>0</v>
      </c>
      <c r="BI578" s="224">
        <f>IF(N578="nulová",J578,0)</f>
        <v>0</v>
      </c>
      <c r="BJ578" s="17" t="s">
        <v>85</v>
      </c>
      <c r="BK578" s="224">
        <f>ROUND(I578*H578,2)</f>
        <v>0</v>
      </c>
      <c r="BL578" s="17" t="s">
        <v>138</v>
      </c>
      <c r="BM578" s="223" t="s">
        <v>448</v>
      </c>
    </row>
    <row r="579" s="13" customFormat="1">
      <c r="A579" s="13"/>
      <c r="B579" s="255"/>
      <c r="C579" s="256"/>
      <c r="D579" s="225" t="s">
        <v>939</v>
      </c>
      <c r="E579" s="257" t="s">
        <v>1</v>
      </c>
      <c r="F579" s="258" t="s">
        <v>1332</v>
      </c>
      <c r="G579" s="256"/>
      <c r="H579" s="259">
        <v>1</v>
      </c>
      <c r="I579" s="260"/>
      <c r="J579" s="256"/>
      <c r="K579" s="256"/>
      <c r="L579" s="261"/>
      <c r="M579" s="262"/>
      <c r="N579" s="263"/>
      <c r="O579" s="263"/>
      <c r="P579" s="263"/>
      <c r="Q579" s="263"/>
      <c r="R579" s="263"/>
      <c r="S579" s="263"/>
      <c r="T579" s="264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65" t="s">
        <v>939</v>
      </c>
      <c r="AU579" s="265" t="s">
        <v>87</v>
      </c>
      <c r="AV579" s="13" t="s">
        <v>87</v>
      </c>
      <c r="AW579" s="13" t="s">
        <v>34</v>
      </c>
      <c r="AX579" s="13" t="s">
        <v>77</v>
      </c>
      <c r="AY579" s="265" t="s">
        <v>133</v>
      </c>
    </row>
    <row r="580" s="14" customFormat="1">
      <c r="A580" s="14"/>
      <c r="B580" s="266"/>
      <c r="C580" s="267"/>
      <c r="D580" s="225" t="s">
        <v>939</v>
      </c>
      <c r="E580" s="268" t="s">
        <v>1</v>
      </c>
      <c r="F580" s="269" t="s">
        <v>941</v>
      </c>
      <c r="G580" s="267"/>
      <c r="H580" s="270">
        <v>1</v>
      </c>
      <c r="I580" s="271"/>
      <c r="J580" s="267"/>
      <c r="K580" s="267"/>
      <c r="L580" s="272"/>
      <c r="M580" s="273"/>
      <c r="N580" s="274"/>
      <c r="O580" s="274"/>
      <c r="P580" s="274"/>
      <c r="Q580" s="274"/>
      <c r="R580" s="274"/>
      <c r="S580" s="274"/>
      <c r="T580" s="275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76" t="s">
        <v>939</v>
      </c>
      <c r="AU580" s="276" t="s">
        <v>87</v>
      </c>
      <c r="AV580" s="14" t="s">
        <v>138</v>
      </c>
      <c r="AW580" s="14" t="s">
        <v>34</v>
      </c>
      <c r="AX580" s="14" t="s">
        <v>85</v>
      </c>
      <c r="AY580" s="276" t="s">
        <v>133</v>
      </c>
    </row>
    <row r="581" s="2" customFormat="1" ht="37.8" customHeight="1">
      <c r="A581" s="38"/>
      <c r="B581" s="39"/>
      <c r="C581" s="230" t="s">
        <v>292</v>
      </c>
      <c r="D581" s="230" t="s">
        <v>574</v>
      </c>
      <c r="E581" s="231" t="s">
        <v>1333</v>
      </c>
      <c r="F581" s="232" t="s">
        <v>1334</v>
      </c>
      <c r="G581" s="233" t="s">
        <v>1050</v>
      </c>
      <c r="H581" s="234">
        <v>1</v>
      </c>
      <c r="I581" s="235"/>
      <c r="J581" s="236">
        <f>ROUND(I581*H581,2)</f>
        <v>0</v>
      </c>
      <c r="K581" s="237"/>
      <c r="L581" s="238"/>
      <c r="M581" s="239" t="s">
        <v>1</v>
      </c>
      <c r="N581" s="240" t="s">
        <v>42</v>
      </c>
      <c r="O581" s="91"/>
      <c r="P581" s="221">
        <f>O581*H581</f>
        <v>0</v>
      </c>
      <c r="Q581" s="221">
        <v>0</v>
      </c>
      <c r="R581" s="221">
        <f>Q581*H581</f>
        <v>0</v>
      </c>
      <c r="S581" s="221">
        <v>0</v>
      </c>
      <c r="T581" s="222">
        <f>S581*H581</f>
        <v>0</v>
      </c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R581" s="223" t="s">
        <v>147</v>
      </c>
      <c r="AT581" s="223" t="s">
        <v>574</v>
      </c>
      <c r="AU581" s="223" t="s">
        <v>87</v>
      </c>
      <c r="AY581" s="17" t="s">
        <v>133</v>
      </c>
      <c r="BE581" s="224">
        <f>IF(N581="základní",J581,0)</f>
        <v>0</v>
      </c>
      <c r="BF581" s="224">
        <f>IF(N581="snížená",J581,0)</f>
        <v>0</v>
      </c>
      <c r="BG581" s="224">
        <f>IF(N581="zákl. přenesená",J581,0)</f>
        <v>0</v>
      </c>
      <c r="BH581" s="224">
        <f>IF(N581="sníž. přenesená",J581,0)</f>
        <v>0</v>
      </c>
      <c r="BI581" s="224">
        <f>IF(N581="nulová",J581,0)</f>
        <v>0</v>
      </c>
      <c r="BJ581" s="17" t="s">
        <v>85</v>
      </c>
      <c r="BK581" s="224">
        <f>ROUND(I581*H581,2)</f>
        <v>0</v>
      </c>
      <c r="BL581" s="17" t="s">
        <v>138</v>
      </c>
      <c r="BM581" s="223" t="s">
        <v>451</v>
      </c>
    </row>
    <row r="582" s="13" customFormat="1">
      <c r="A582" s="13"/>
      <c r="B582" s="255"/>
      <c r="C582" s="256"/>
      <c r="D582" s="225" t="s">
        <v>939</v>
      </c>
      <c r="E582" s="257" t="s">
        <v>1</v>
      </c>
      <c r="F582" s="258" t="s">
        <v>1335</v>
      </c>
      <c r="G582" s="256"/>
      <c r="H582" s="259">
        <v>1</v>
      </c>
      <c r="I582" s="260"/>
      <c r="J582" s="256"/>
      <c r="K582" s="256"/>
      <c r="L582" s="261"/>
      <c r="M582" s="262"/>
      <c r="N582" s="263"/>
      <c r="O582" s="263"/>
      <c r="P582" s="263"/>
      <c r="Q582" s="263"/>
      <c r="R582" s="263"/>
      <c r="S582" s="263"/>
      <c r="T582" s="264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65" t="s">
        <v>939</v>
      </c>
      <c r="AU582" s="265" t="s">
        <v>87</v>
      </c>
      <c r="AV582" s="13" t="s">
        <v>87</v>
      </c>
      <c r="AW582" s="13" t="s">
        <v>34</v>
      </c>
      <c r="AX582" s="13" t="s">
        <v>77</v>
      </c>
      <c r="AY582" s="265" t="s">
        <v>133</v>
      </c>
    </row>
    <row r="583" s="14" customFormat="1">
      <c r="A583" s="14"/>
      <c r="B583" s="266"/>
      <c r="C583" s="267"/>
      <c r="D583" s="225" t="s">
        <v>939</v>
      </c>
      <c r="E583" s="268" t="s">
        <v>1</v>
      </c>
      <c r="F583" s="269" t="s">
        <v>941</v>
      </c>
      <c r="G583" s="267"/>
      <c r="H583" s="270">
        <v>1</v>
      </c>
      <c r="I583" s="271"/>
      <c r="J583" s="267"/>
      <c r="K583" s="267"/>
      <c r="L583" s="272"/>
      <c r="M583" s="273"/>
      <c r="N583" s="274"/>
      <c r="O583" s="274"/>
      <c r="P583" s="274"/>
      <c r="Q583" s="274"/>
      <c r="R583" s="274"/>
      <c r="S583" s="274"/>
      <c r="T583" s="275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76" t="s">
        <v>939</v>
      </c>
      <c r="AU583" s="276" t="s">
        <v>87</v>
      </c>
      <c r="AV583" s="14" t="s">
        <v>138</v>
      </c>
      <c r="AW583" s="14" t="s">
        <v>34</v>
      </c>
      <c r="AX583" s="14" t="s">
        <v>85</v>
      </c>
      <c r="AY583" s="276" t="s">
        <v>133</v>
      </c>
    </row>
    <row r="584" s="2" customFormat="1" ht="33" customHeight="1">
      <c r="A584" s="38"/>
      <c r="B584" s="39"/>
      <c r="C584" s="230" t="s">
        <v>452</v>
      </c>
      <c r="D584" s="230" t="s">
        <v>574</v>
      </c>
      <c r="E584" s="231" t="s">
        <v>1336</v>
      </c>
      <c r="F584" s="232" t="s">
        <v>1337</v>
      </c>
      <c r="G584" s="233" t="s">
        <v>1050</v>
      </c>
      <c r="H584" s="234">
        <v>1</v>
      </c>
      <c r="I584" s="235"/>
      <c r="J584" s="236">
        <f>ROUND(I584*H584,2)</f>
        <v>0</v>
      </c>
      <c r="K584" s="237"/>
      <c r="L584" s="238"/>
      <c r="M584" s="239" t="s">
        <v>1</v>
      </c>
      <c r="N584" s="240" t="s">
        <v>42</v>
      </c>
      <c r="O584" s="91"/>
      <c r="P584" s="221">
        <f>O584*H584</f>
        <v>0</v>
      </c>
      <c r="Q584" s="221">
        <v>0</v>
      </c>
      <c r="R584" s="221">
        <f>Q584*H584</f>
        <v>0</v>
      </c>
      <c r="S584" s="221">
        <v>0</v>
      </c>
      <c r="T584" s="222">
        <f>S584*H584</f>
        <v>0</v>
      </c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R584" s="223" t="s">
        <v>147</v>
      </c>
      <c r="AT584" s="223" t="s">
        <v>574</v>
      </c>
      <c r="AU584" s="223" t="s">
        <v>87</v>
      </c>
      <c r="AY584" s="17" t="s">
        <v>133</v>
      </c>
      <c r="BE584" s="224">
        <f>IF(N584="základní",J584,0)</f>
        <v>0</v>
      </c>
      <c r="BF584" s="224">
        <f>IF(N584="snížená",J584,0)</f>
        <v>0</v>
      </c>
      <c r="BG584" s="224">
        <f>IF(N584="zákl. přenesená",J584,0)</f>
        <v>0</v>
      </c>
      <c r="BH584" s="224">
        <f>IF(N584="sníž. přenesená",J584,0)</f>
        <v>0</v>
      </c>
      <c r="BI584" s="224">
        <f>IF(N584="nulová",J584,0)</f>
        <v>0</v>
      </c>
      <c r="BJ584" s="17" t="s">
        <v>85</v>
      </c>
      <c r="BK584" s="224">
        <f>ROUND(I584*H584,2)</f>
        <v>0</v>
      </c>
      <c r="BL584" s="17" t="s">
        <v>138</v>
      </c>
      <c r="BM584" s="223" t="s">
        <v>455</v>
      </c>
    </row>
    <row r="585" s="13" customFormat="1">
      <c r="A585" s="13"/>
      <c r="B585" s="255"/>
      <c r="C585" s="256"/>
      <c r="D585" s="225" t="s">
        <v>939</v>
      </c>
      <c r="E585" s="257" t="s">
        <v>1</v>
      </c>
      <c r="F585" s="258" t="s">
        <v>1338</v>
      </c>
      <c r="G585" s="256"/>
      <c r="H585" s="259">
        <v>1</v>
      </c>
      <c r="I585" s="260"/>
      <c r="J585" s="256"/>
      <c r="K585" s="256"/>
      <c r="L585" s="261"/>
      <c r="M585" s="262"/>
      <c r="N585" s="263"/>
      <c r="O585" s="263"/>
      <c r="P585" s="263"/>
      <c r="Q585" s="263"/>
      <c r="R585" s="263"/>
      <c r="S585" s="263"/>
      <c r="T585" s="264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65" t="s">
        <v>939</v>
      </c>
      <c r="AU585" s="265" t="s">
        <v>87</v>
      </c>
      <c r="AV585" s="13" t="s">
        <v>87</v>
      </c>
      <c r="AW585" s="13" t="s">
        <v>34</v>
      </c>
      <c r="AX585" s="13" t="s">
        <v>77</v>
      </c>
      <c r="AY585" s="265" t="s">
        <v>133</v>
      </c>
    </row>
    <row r="586" s="14" customFormat="1">
      <c r="A586" s="14"/>
      <c r="B586" s="266"/>
      <c r="C586" s="267"/>
      <c r="D586" s="225" t="s">
        <v>939</v>
      </c>
      <c r="E586" s="268" t="s">
        <v>1</v>
      </c>
      <c r="F586" s="269" t="s">
        <v>941</v>
      </c>
      <c r="G586" s="267"/>
      <c r="H586" s="270">
        <v>1</v>
      </c>
      <c r="I586" s="271"/>
      <c r="J586" s="267"/>
      <c r="K586" s="267"/>
      <c r="L586" s="272"/>
      <c r="M586" s="273"/>
      <c r="N586" s="274"/>
      <c r="O586" s="274"/>
      <c r="P586" s="274"/>
      <c r="Q586" s="274"/>
      <c r="R586" s="274"/>
      <c r="S586" s="274"/>
      <c r="T586" s="275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76" t="s">
        <v>939</v>
      </c>
      <c r="AU586" s="276" t="s">
        <v>87</v>
      </c>
      <c r="AV586" s="14" t="s">
        <v>138</v>
      </c>
      <c r="AW586" s="14" t="s">
        <v>34</v>
      </c>
      <c r="AX586" s="14" t="s">
        <v>85</v>
      </c>
      <c r="AY586" s="276" t="s">
        <v>133</v>
      </c>
    </row>
    <row r="587" s="11" customFormat="1" ht="22.8" customHeight="1">
      <c r="A587" s="11"/>
      <c r="B587" s="197"/>
      <c r="C587" s="198"/>
      <c r="D587" s="199" t="s">
        <v>76</v>
      </c>
      <c r="E587" s="253" t="s">
        <v>147</v>
      </c>
      <c r="F587" s="253" t="s">
        <v>1339</v>
      </c>
      <c r="G587" s="198"/>
      <c r="H587" s="198"/>
      <c r="I587" s="201"/>
      <c r="J587" s="254">
        <f>BK587</f>
        <v>0</v>
      </c>
      <c r="K587" s="198"/>
      <c r="L587" s="203"/>
      <c r="M587" s="204"/>
      <c r="N587" s="205"/>
      <c r="O587" s="205"/>
      <c r="P587" s="206">
        <f>SUM(P588:P613)</f>
        <v>0</v>
      </c>
      <c r="Q587" s="205"/>
      <c r="R587" s="206">
        <f>SUM(R588:R613)</f>
        <v>0</v>
      </c>
      <c r="S587" s="205"/>
      <c r="T587" s="207">
        <f>SUM(T588:T613)</f>
        <v>0</v>
      </c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R587" s="208" t="s">
        <v>85</v>
      </c>
      <c r="AT587" s="209" t="s">
        <v>76</v>
      </c>
      <c r="AU587" s="209" t="s">
        <v>85</v>
      </c>
      <c r="AY587" s="208" t="s">
        <v>133</v>
      </c>
      <c r="BK587" s="210">
        <f>SUM(BK588:BK613)</f>
        <v>0</v>
      </c>
    </row>
    <row r="588" s="2" customFormat="1" ht="24.15" customHeight="1">
      <c r="A588" s="38"/>
      <c r="B588" s="39"/>
      <c r="C588" s="211" t="s">
        <v>295</v>
      </c>
      <c r="D588" s="211" t="s">
        <v>134</v>
      </c>
      <c r="E588" s="212" t="s">
        <v>1340</v>
      </c>
      <c r="F588" s="213" t="s">
        <v>1341</v>
      </c>
      <c r="G588" s="214" t="s">
        <v>304</v>
      </c>
      <c r="H588" s="215">
        <v>9.8399999999999999</v>
      </c>
      <c r="I588" s="216"/>
      <c r="J588" s="217">
        <f>ROUND(I588*H588,2)</f>
        <v>0</v>
      </c>
      <c r="K588" s="218"/>
      <c r="L588" s="44"/>
      <c r="M588" s="219" t="s">
        <v>1</v>
      </c>
      <c r="N588" s="220" t="s">
        <v>42</v>
      </c>
      <c r="O588" s="91"/>
      <c r="P588" s="221">
        <f>O588*H588</f>
        <v>0</v>
      </c>
      <c r="Q588" s="221">
        <v>0</v>
      </c>
      <c r="R588" s="221">
        <f>Q588*H588</f>
        <v>0</v>
      </c>
      <c r="S588" s="221">
        <v>0</v>
      </c>
      <c r="T588" s="222">
        <f>S588*H588</f>
        <v>0</v>
      </c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R588" s="223" t="s">
        <v>138</v>
      </c>
      <c r="AT588" s="223" t="s">
        <v>134</v>
      </c>
      <c r="AU588" s="223" t="s">
        <v>87</v>
      </c>
      <c r="AY588" s="17" t="s">
        <v>133</v>
      </c>
      <c r="BE588" s="224">
        <f>IF(N588="základní",J588,0)</f>
        <v>0</v>
      </c>
      <c r="BF588" s="224">
        <f>IF(N588="snížená",J588,0)</f>
        <v>0</v>
      </c>
      <c r="BG588" s="224">
        <f>IF(N588="zákl. přenesená",J588,0)</f>
        <v>0</v>
      </c>
      <c r="BH588" s="224">
        <f>IF(N588="sníž. přenesená",J588,0)</f>
        <v>0</v>
      </c>
      <c r="BI588" s="224">
        <f>IF(N588="nulová",J588,0)</f>
        <v>0</v>
      </c>
      <c r="BJ588" s="17" t="s">
        <v>85</v>
      </c>
      <c r="BK588" s="224">
        <f>ROUND(I588*H588,2)</f>
        <v>0</v>
      </c>
      <c r="BL588" s="17" t="s">
        <v>138</v>
      </c>
      <c r="BM588" s="223" t="s">
        <v>458</v>
      </c>
    </row>
    <row r="589" s="15" customFormat="1">
      <c r="A589" s="15"/>
      <c r="B589" s="277"/>
      <c r="C589" s="278"/>
      <c r="D589" s="225" t="s">
        <v>939</v>
      </c>
      <c r="E589" s="279" t="s">
        <v>1</v>
      </c>
      <c r="F589" s="280" t="s">
        <v>1342</v>
      </c>
      <c r="G589" s="278"/>
      <c r="H589" s="279" t="s">
        <v>1</v>
      </c>
      <c r="I589" s="281"/>
      <c r="J589" s="278"/>
      <c r="K589" s="278"/>
      <c r="L589" s="282"/>
      <c r="M589" s="283"/>
      <c r="N589" s="284"/>
      <c r="O589" s="284"/>
      <c r="P589" s="284"/>
      <c r="Q589" s="284"/>
      <c r="R589" s="284"/>
      <c r="S589" s="284"/>
      <c r="T589" s="28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T589" s="286" t="s">
        <v>939</v>
      </c>
      <c r="AU589" s="286" t="s">
        <v>87</v>
      </c>
      <c r="AV589" s="15" t="s">
        <v>85</v>
      </c>
      <c r="AW589" s="15" t="s">
        <v>34</v>
      </c>
      <c r="AX589" s="15" t="s">
        <v>77</v>
      </c>
      <c r="AY589" s="286" t="s">
        <v>133</v>
      </c>
    </row>
    <row r="590" s="13" customFormat="1">
      <c r="A590" s="13"/>
      <c r="B590" s="255"/>
      <c r="C590" s="256"/>
      <c r="D590" s="225" t="s">
        <v>939</v>
      </c>
      <c r="E590" s="257" t="s">
        <v>1</v>
      </c>
      <c r="F590" s="258" t="s">
        <v>1343</v>
      </c>
      <c r="G590" s="256"/>
      <c r="H590" s="259">
        <v>4.9299999999999997</v>
      </c>
      <c r="I590" s="260"/>
      <c r="J590" s="256"/>
      <c r="K590" s="256"/>
      <c r="L590" s="261"/>
      <c r="M590" s="262"/>
      <c r="N590" s="263"/>
      <c r="O590" s="263"/>
      <c r="P590" s="263"/>
      <c r="Q590" s="263"/>
      <c r="R590" s="263"/>
      <c r="S590" s="263"/>
      <c r="T590" s="264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65" t="s">
        <v>939</v>
      </c>
      <c r="AU590" s="265" t="s">
        <v>87</v>
      </c>
      <c r="AV590" s="13" t="s">
        <v>87</v>
      </c>
      <c r="AW590" s="13" t="s">
        <v>34</v>
      </c>
      <c r="AX590" s="13" t="s">
        <v>77</v>
      </c>
      <c r="AY590" s="265" t="s">
        <v>133</v>
      </c>
    </row>
    <row r="591" s="15" customFormat="1">
      <c r="A591" s="15"/>
      <c r="B591" s="277"/>
      <c r="C591" s="278"/>
      <c r="D591" s="225" t="s">
        <v>939</v>
      </c>
      <c r="E591" s="279" t="s">
        <v>1</v>
      </c>
      <c r="F591" s="280" t="s">
        <v>1344</v>
      </c>
      <c r="G591" s="278"/>
      <c r="H591" s="279" t="s">
        <v>1</v>
      </c>
      <c r="I591" s="281"/>
      <c r="J591" s="278"/>
      <c r="K591" s="278"/>
      <c r="L591" s="282"/>
      <c r="M591" s="283"/>
      <c r="N591" s="284"/>
      <c r="O591" s="284"/>
      <c r="P591" s="284"/>
      <c r="Q591" s="284"/>
      <c r="R591" s="284"/>
      <c r="S591" s="284"/>
      <c r="T591" s="28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T591" s="286" t="s">
        <v>939</v>
      </c>
      <c r="AU591" s="286" t="s">
        <v>87</v>
      </c>
      <c r="AV591" s="15" t="s">
        <v>85</v>
      </c>
      <c r="AW591" s="15" t="s">
        <v>34</v>
      </c>
      <c r="AX591" s="15" t="s">
        <v>77</v>
      </c>
      <c r="AY591" s="286" t="s">
        <v>133</v>
      </c>
    </row>
    <row r="592" s="13" customFormat="1">
      <c r="A592" s="13"/>
      <c r="B592" s="255"/>
      <c r="C592" s="256"/>
      <c r="D592" s="225" t="s">
        <v>939</v>
      </c>
      <c r="E592" s="257" t="s">
        <v>1</v>
      </c>
      <c r="F592" s="258" t="s">
        <v>1345</v>
      </c>
      <c r="G592" s="256"/>
      <c r="H592" s="259">
        <v>4.9100000000000001</v>
      </c>
      <c r="I592" s="260"/>
      <c r="J592" s="256"/>
      <c r="K592" s="256"/>
      <c r="L592" s="261"/>
      <c r="M592" s="262"/>
      <c r="N592" s="263"/>
      <c r="O592" s="263"/>
      <c r="P592" s="263"/>
      <c r="Q592" s="263"/>
      <c r="R592" s="263"/>
      <c r="S592" s="263"/>
      <c r="T592" s="264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65" t="s">
        <v>939</v>
      </c>
      <c r="AU592" s="265" t="s">
        <v>87</v>
      </c>
      <c r="AV592" s="13" t="s">
        <v>87</v>
      </c>
      <c r="AW592" s="13" t="s">
        <v>34</v>
      </c>
      <c r="AX592" s="13" t="s">
        <v>77</v>
      </c>
      <c r="AY592" s="265" t="s">
        <v>133</v>
      </c>
    </row>
    <row r="593" s="14" customFormat="1">
      <c r="A593" s="14"/>
      <c r="B593" s="266"/>
      <c r="C593" s="267"/>
      <c r="D593" s="225" t="s">
        <v>939</v>
      </c>
      <c r="E593" s="268" t="s">
        <v>1</v>
      </c>
      <c r="F593" s="269" t="s">
        <v>941</v>
      </c>
      <c r="G593" s="267"/>
      <c r="H593" s="270">
        <v>9.8399999999999999</v>
      </c>
      <c r="I593" s="271"/>
      <c r="J593" s="267"/>
      <c r="K593" s="267"/>
      <c r="L593" s="272"/>
      <c r="M593" s="273"/>
      <c r="N593" s="274"/>
      <c r="O593" s="274"/>
      <c r="P593" s="274"/>
      <c r="Q593" s="274"/>
      <c r="R593" s="274"/>
      <c r="S593" s="274"/>
      <c r="T593" s="275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76" t="s">
        <v>939</v>
      </c>
      <c r="AU593" s="276" t="s">
        <v>87</v>
      </c>
      <c r="AV593" s="14" t="s">
        <v>138</v>
      </c>
      <c r="AW593" s="14" t="s">
        <v>34</v>
      </c>
      <c r="AX593" s="14" t="s">
        <v>85</v>
      </c>
      <c r="AY593" s="276" t="s">
        <v>133</v>
      </c>
    </row>
    <row r="594" s="2" customFormat="1" ht="24.15" customHeight="1">
      <c r="A594" s="38"/>
      <c r="B594" s="39"/>
      <c r="C594" s="230" t="s">
        <v>459</v>
      </c>
      <c r="D594" s="230" t="s">
        <v>574</v>
      </c>
      <c r="E594" s="231" t="s">
        <v>1346</v>
      </c>
      <c r="F594" s="232" t="s">
        <v>1347</v>
      </c>
      <c r="G594" s="233" t="s">
        <v>304</v>
      </c>
      <c r="H594" s="234">
        <v>10.135</v>
      </c>
      <c r="I594" s="235"/>
      <c r="J594" s="236">
        <f>ROUND(I594*H594,2)</f>
        <v>0</v>
      </c>
      <c r="K594" s="237"/>
      <c r="L594" s="238"/>
      <c r="M594" s="239" t="s">
        <v>1</v>
      </c>
      <c r="N594" s="240" t="s">
        <v>42</v>
      </c>
      <c r="O594" s="91"/>
      <c r="P594" s="221">
        <f>O594*H594</f>
        <v>0</v>
      </c>
      <c r="Q594" s="221">
        <v>0</v>
      </c>
      <c r="R594" s="221">
        <f>Q594*H594</f>
        <v>0</v>
      </c>
      <c r="S594" s="221">
        <v>0</v>
      </c>
      <c r="T594" s="222">
        <f>S594*H594</f>
        <v>0</v>
      </c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R594" s="223" t="s">
        <v>147</v>
      </c>
      <c r="AT594" s="223" t="s">
        <v>574</v>
      </c>
      <c r="AU594" s="223" t="s">
        <v>87</v>
      </c>
      <c r="AY594" s="17" t="s">
        <v>133</v>
      </c>
      <c r="BE594" s="224">
        <f>IF(N594="základní",J594,0)</f>
        <v>0</v>
      </c>
      <c r="BF594" s="224">
        <f>IF(N594="snížená",J594,0)</f>
        <v>0</v>
      </c>
      <c r="BG594" s="224">
        <f>IF(N594="zákl. přenesená",J594,0)</f>
        <v>0</v>
      </c>
      <c r="BH594" s="224">
        <f>IF(N594="sníž. přenesená",J594,0)</f>
        <v>0</v>
      </c>
      <c r="BI594" s="224">
        <f>IF(N594="nulová",J594,0)</f>
        <v>0</v>
      </c>
      <c r="BJ594" s="17" t="s">
        <v>85</v>
      </c>
      <c r="BK594" s="224">
        <f>ROUND(I594*H594,2)</f>
        <v>0</v>
      </c>
      <c r="BL594" s="17" t="s">
        <v>138</v>
      </c>
      <c r="BM594" s="223" t="s">
        <v>462</v>
      </c>
    </row>
    <row r="595" s="2" customFormat="1" ht="16.5" customHeight="1">
      <c r="A595" s="38"/>
      <c r="B595" s="39"/>
      <c r="C595" s="211" t="s">
        <v>299</v>
      </c>
      <c r="D595" s="211" t="s">
        <v>134</v>
      </c>
      <c r="E595" s="212" t="s">
        <v>1348</v>
      </c>
      <c r="F595" s="213" t="s">
        <v>1349</v>
      </c>
      <c r="G595" s="214" t="s">
        <v>1050</v>
      </c>
      <c r="H595" s="215">
        <v>2</v>
      </c>
      <c r="I595" s="216"/>
      <c r="J595" s="217">
        <f>ROUND(I595*H595,2)</f>
        <v>0</v>
      </c>
      <c r="K595" s="218"/>
      <c r="L595" s="44"/>
      <c r="M595" s="219" t="s">
        <v>1</v>
      </c>
      <c r="N595" s="220" t="s">
        <v>42</v>
      </c>
      <c r="O595" s="91"/>
      <c r="P595" s="221">
        <f>O595*H595</f>
        <v>0</v>
      </c>
      <c r="Q595" s="221">
        <v>0</v>
      </c>
      <c r="R595" s="221">
        <f>Q595*H595</f>
        <v>0</v>
      </c>
      <c r="S595" s="221">
        <v>0</v>
      </c>
      <c r="T595" s="222">
        <f>S595*H595</f>
        <v>0</v>
      </c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R595" s="223" t="s">
        <v>138</v>
      </c>
      <c r="AT595" s="223" t="s">
        <v>134</v>
      </c>
      <c r="AU595" s="223" t="s">
        <v>87</v>
      </c>
      <c r="AY595" s="17" t="s">
        <v>133</v>
      </c>
      <c r="BE595" s="224">
        <f>IF(N595="základní",J595,0)</f>
        <v>0</v>
      </c>
      <c r="BF595" s="224">
        <f>IF(N595="snížená",J595,0)</f>
        <v>0</v>
      </c>
      <c r="BG595" s="224">
        <f>IF(N595="zákl. přenesená",J595,0)</f>
        <v>0</v>
      </c>
      <c r="BH595" s="224">
        <f>IF(N595="sníž. přenesená",J595,0)</f>
        <v>0</v>
      </c>
      <c r="BI595" s="224">
        <f>IF(N595="nulová",J595,0)</f>
        <v>0</v>
      </c>
      <c r="BJ595" s="17" t="s">
        <v>85</v>
      </c>
      <c r="BK595" s="224">
        <f>ROUND(I595*H595,2)</f>
        <v>0</v>
      </c>
      <c r="BL595" s="17" t="s">
        <v>138</v>
      </c>
      <c r="BM595" s="223" t="s">
        <v>465</v>
      </c>
    </row>
    <row r="596" s="2" customFormat="1" ht="24.15" customHeight="1">
      <c r="A596" s="38"/>
      <c r="B596" s="39"/>
      <c r="C596" s="230" t="s">
        <v>466</v>
      </c>
      <c r="D596" s="230" t="s">
        <v>574</v>
      </c>
      <c r="E596" s="231" t="s">
        <v>1350</v>
      </c>
      <c r="F596" s="232" t="s">
        <v>1351</v>
      </c>
      <c r="G596" s="233" t="s">
        <v>1050</v>
      </c>
      <c r="H596" s="234">
        <v>2</v>
      </c>
      <c r="I596" s="235"/>
      <c r="J596" s="236">
        <f>ROUND(I596*H596,2)</f>
        <v>0</v>
      </c>
      <c r="K596" s="237"/>
      <c r="L596" s="238"/>
      <c r="M596" s="239" t="s">
        <v>1</v>
      </c>
      <c r="N596" s="240" t="s">
        <v>42</v>
      </c>
      <c r="O596" s="91"/>
      <c r="P596" s="221">
        <f>O596*H596</f>
        <v>0</v>
      </c>
      <c r="Q596" s="221">
        <v>0</v>
      </c>
      <c r="R596" s="221">
        <f>Q596*H596</f>
        <v>0</v>
      </c>
      <c r="S596" s="221">
        <v>0</v>
      </c>
      <c r="T596" s="222">
        <f>S596*H596</f>
        <v>0</v>
      </c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R596" s="223" t="s">
        <v>147</v>
      </c>
      <c r="AT596" s="223" t="s">
        <v>574</v>
      </c>
      <c r="AU596" s="223" t="s">
        <v>87</v>
      </c>
      <c r="AY596" s="17" t="s">
        <v>133</v>
      </c>
      <c r="BE596" s="224">
        <f>IF(N596="základní",J596,0)</f>
        <v>0</v>
      </c>
      <c r="BF596" s="224">
        <f>IF(N596="snížená",J596,0)</f>
        <v>0</v>
      </c>
      <c r="BG596" s="224">
        <f>IF(N596="zákl. přenesená",J596,0)</f>
        <v>0</v>
      </c>
      <c r="BH596" s="224">
        <f>IF(N596="sníž. přenesená",J596,0)</f>
        <v>0</v>
      </c>
      <c r="BI596" s="224">
        <f>IF(N596="nulová",J596,0)</f>
        <v>0</v>
      </c>
      <c r="BJ596" s="17" t="s">
        <v>85</v>
      </c>
      <c r="BK596" s="224">
        <f>ROUND(I596*H596,2)</f>
        <v>0</v>
      </c>
      <c r="BL596" s="17" t="s">
        <v>138</v>
      </c>
      <c r="BM596" s="223" t="s">
        <v>469</v>
      </c>
    </row>
    <row r="597" s="2" customFormat="1" ht="24.15" customHeight="1">
      <c r="A597" s="38"/>
      <c r="B597" s="39"/>
      <c r="C597" s="211" t="s">
        <v>305</v>
      </c>
      <c r="D597" s="211" t="s">
        <v>134</v>
      </c>
      <c r="E597" s="212" t="s">
        <v>1352</v>
      </c>
      <c r="F597" s="213" t="s">
        <v>1353</v>
      </c>
      <c r="G597" s="214" t="s">
        <v>1050</v>
      </c>
      <c r="H597" s="215">
        <v>4</v>
      </c>
      <c r="I597" s="216"/>
      <c r="J597" s="217">
        <f>ROUND(I597*H597,2)</f>
        <v>0</v>
      </c>
      <c r="K597" s="218"/>
      <c r="L597" s="44"/>
      <c r="M597" s="219" t="s">
        <v>1</v>
      </c>
      <c r="N597" s="220" t="s">
        <v>42</v>
      </c>
      <c r="O597" s="91"/>
      <c r="P597" s="221">
        <f>O597*H597</f>
        <v>0</v>
      </c>
      <c r="Q597" s="221">
        <v>0</v>
      </c>
      <c r="R597" s="221">
        <f>Q597*H597</f>
        <v>0</v>
      </c>
      <c r="S597" s="221">
        <v>0</v>
      </c>
      <c r="T597" s="222">
        <f>S597*H597</f>
        <v>0</v>
      </c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R597" s="223" t="s">
        <v>138</v>
      </c>
      <c r="AT597" s="223" t="s">
        <v>134</v>
      </c>
      <c r="AU597" s="223" t="s">
        <v>87</v>
      </c>
      <c r="AY597" s="17" t="s">
        <v>133</v>
      </c>
      <c r="BE597" s="224">
        <f>IF(N597="základní",J597,0)</f>
        <v>0</v>
      </c>
      <c r="BF597" s="224">
        <f>IF(N597="snížená",J597,0)</f>
        <v>0</v>
      </c>
      <c r="BG597" s="224">
        <f>IF(N597="zákl. přenesená",J597,0)</f>
        <v>0</v>
      </c>
      <c r="BH597" s="224">
        <f>IF(N597="sníž. přenesená",J597,0)</f>
        <v>0</v>
      </c>
      <c r="BI597" s="224">
        <f>IF(N597="nulová",J597,0)</f>
        <v>0</v>
      </c>
      <c r="BJ597" s="17" t="s">
        <v>85</v>
      </c>
      <c r="BK597" s="224">
        <f>ROUND(I597*H597,2)</f>
        <v>0</v>
      </c>
      <c r="BL597" s="17" t="s">
        <v>138</v>
      </c>
      <c r="BM597" s="223" t="s">
        <v>472</v>
      </c>
    </row>
    <row r="598" s="2" customFormat="1" ht="16.5" customHeight="1">
      <c r="A598" s="38"/>
      <c r="B598" s="39"/>
      <c r="C598" s="230" t="s">
        <v>473</v>
      </c>
      <c r="D598" s="230" t="s">
        <v>574</v>
      </c>
      <c r="E598" s="231" t="s">
        <v>1354</v>
      </c>
      <c r="F598" s="232" t="s">
        <v>1355</v>
      </c>
      <c r="G598" s="233" t="s">
        <v>1050</v>
      </c>
      <c r="H598" s="234">
        <v>1</v>
      </c>
      <c r="I598" s="235"/>
      <c r="J598" s="236">
        <f>ROUND(I598*H598,2)</f>
        <v>0</v>
      </c>
      <c r="K598" s="237"/>
      <c r="L598" s="238"/>
      <c r="M598" s="239" t="s">
        <v>1</v>
      </c>
      <c r="N598" s="240" t="s">
        <v>42</v>
      </c>
      <c r="O598" s="91"/>
      <c r="P598" s="221">
        <f>O598*H598</f>
        <v>0</v>
      </c>
      <c r="Q598" s="221">
        <v>0</v>
      </c>
      <c r="R598" s="221">
        <f>Q598*H598</f>
        <v>0</v>
      </c>
      <c r="S598" s="221">
        <v>0</v>
      </c>
      <c r="T598" s="222">
        <f>S598*H598</f>
        <v>0</v>
      </c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R598" s="223" t="s">
        <v>147</v>
      </c>
      <c r="AT598" s="223" t="s">
        <v>574</v>
      </c>
      <c r="AU598" s="223" t="s">
        <v>87</v>
      </c>
      <c r="AY598" s="17" t="s">
        <v>133</v>
      </c>
      <c r="BE598" s="224">
        <f>IF(N598="základní",J598,0)</f>
        <v>0</v>
      </c>
      <c r="BF598" s="224">
        <f>IF(N598="snížená",J598,0)</f>
        <v>0</v>
      </c>
      <c r="BG598" s="224">
        <f>IF(N598="zákl. přenesená",J598,0)</f>
        <v>0</v>
      </c>
      <c r="BH598" s="224">
        <f>IF(N598="sníž. přenesená",J598,0)</f>
        <v>0</v>
      </c>
      <c r="BI598" s="224">
        <f>IF(N598="nulová",J598,0)</f>
        <v>0</v>
      </c>
      <c r="BJ598" s="17" t="s">
        <v>85</v>
      </c>
      <c r="BK598" s="224">
        <f>ROUND(I598*H598,2)</f>
        <v>0</v>
      </c>
      <c r="BL598" s="17" t="s">
        <v>138</v>
      </c>
      <c r="BM598" s="223" t="s">
        <v>476</v>
      </c>
    </row>
    <row r="599" s="2" customFormat="1" ht="16.5" customHeight="1">
      <c r="A599" s="38"/>
      <c r="B599" s="39"/>
      <c r="C599" s="230" t="s">
        <v>309</v>
      </c>
      <c r="D599" s="230" t="s">
        <v>574</v>
      </c>
      <c r="E599" s="231" t="s">
        <v>1356</v>
      </c>
      <c r="F599" s="232" t="s">
        <v>1357</v>
      </c>
      <c r="G599" s="233" t="s">
        <v>1050</v>
      </c>
      <c r="H599" s="234">
        <v>3</v>
      </c>
      <c r="I599" s="235"/>
      <c r="J599" s="236">
        <f>ROUND(I599*H599,2)</f>
        <v>0</v>
      </c>
      <c r="K599" s="237"/>
      <c r="L599" s="238"/>
      <c r="M599" s="239" t="s">
        <v>1</v>
      </c>
      <c r="N599" s="240" t="s">
        <v>42</v>
      </c>
      <c r="O599" s="91"/>
      <c r="P599" s="221">
        <f>O599*H599</f>
        <v>0</v>
      </c>
      <c r="Q599" s="221">
        <v>0</v>
      </c>
      <c r="R599" s="221">
        <f>Q599*H599</f>
        <v>0</v>
      </c>
      <c r="S599" s="221">
        <v>0</v>
      </c>
      <c r="T599" s="222">
        <f>S599*H599</f>
        <v>0</v>
      </c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R599" s="223" t="s">
        <v>147</v>
      </c>
      <c r="AT599" s="223" t="s">
        <v>574</v>
      </c>
      <c r="AU599" s="223" t="s">
        <v>87</v>
      </c>
      <c r="AY599" s="17" t="s">
        <v>133</v>
      </c>
      <c r="BE599" s="224">
        <f>IF(N599="základní",J599,0)</f>
        <v>0</v>
      </c>
      <c r="BF599" s="224">
        <f>IF(N599="snížená",J599,0)</f>
        <v>0</v>
      </c>
      <c r="BG599" s="224">
        <f>IF(N599="zákl. přenesená",J599,0)</f>
        <v>0</v>
      </c>
      <c r="BH599" s="224">
        <f>IF(N599="sníž. přenesená",J599,0)</f>
        <v>0</v>
      </c>
      <c r="BI599" s="224">
        <f>IF(N599="nulová",J599,0)</f>
        <v>0</v>
      </c>
      <c r="BJ599" s="17" t="s">
        <v>85</v>
      </c>
      <c r="BK599" s="224">
        <f>ROUND(I599*H599,2)</f>
        <v>0</v>
      </c>
      <c r="BL599" s="17" t="s">
        <v>138</v>
      </c>
      <c r="BM599" s="223" t="s">
        <v>479</v>
      </c>
    </row>
    <row r="600" s="2" customFormat="1" ht="24.15" customHeight="1">
      <c r="A600" s="38"/>
      <c r="B600" s="39"/>
      <c r="C600" s="211" t="s">
        <v>480</v>
      </c>
      <c r="D600" s="211" t="s">
        <v>134</v>
      </c>
      <c r="E600" s="212" t="s">
        <v>1358</v>
      </c>
      <c r="F600" s="213" t="s">
        <v>1359</v>
      </c>
      <c r="G600" s="214" t="s">
        <v>1050</v>
      </c>
      <c r="H600" s="215">
        <v>2</v>
      </c>
      <c r="I600" s="216"/>
      <c r="J600" s="217">
        <f>ROUND(I600*H600,2)</f>
        <v>0</v>
      </c>
      <c r="K600" s="218"/>
      <c r="L600" s="44"/>
      <c r="M600" s="219" t="s">
        <v>1</v>
      </c>
      <c r="N600" s="220" t="s">
        <v>42</v>
      </c>
      <c r="O600" s="91"/>
      <c r="P600" s="221">
        <f>O600*H600</f>
        <v>0</v>
      </c>
      <c r="Q600" s="221">
        <v>0</v>
      </c>
      <c r="R600" s="221">
        <f>Q600*H600</f>
        <v>0</v>
      </c>
      <c r="S600" s="221">
        <v>0</v>
      </c>
      <c r="T600" s="222">
        <f>S600*H600</f>
        <v>0</v>
      </c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R600" s="223" t="s">
        <v>138</v>
      </c>
      <c r="AT600" s="223" t="s">
        <v>134</v>
      </c>
      <c r="AU600" s="223" t="s">
        <v>87</v>
      </c>
      <c r="AY600" s="17" t="s">
        <v>133</v>
      </c>
      <c r="BE600" s="224">
        <f>IF(N600="základní",J600,0)</f>
        <v>0</v>
      </c>
      <c r="BF600" s="224">
        <f>IF(N600="snížená",J600,0)</f>
        <v>0</v>
      </c>
      <c r="BG600" s="224">
        <f>IF(N600="zákl. přenesená",J600,0)</f>
        <v>0</v>
      </c>
      <c r="BH600" s="224">
        <f>IF(N600="sníž. přenesená",J600,0)</f>
        <v>0</v>
      </c>
      <c r="BI600" s="224">
        <f>IF(N600="nulová",J600,0)</f>
        <v>0</v>
      </c>
      <c r="BJ600" s="17" t="s">
        <v>85</v>
      </c>
      <c r="BK600" s="224">
        <f>ROUND(I600*H600,2)</f>
        <v>0</v>
      </c>
      <c r="BL600" s="17" t="s">
        <v>138</v>
      </c>
      <c r="BM600" s="223" t="s">
        <v>483</v>
      </c>
    </row>
    <row r="601" s="2" customFormat="1" ht="21.75" customHeight="1">
      <c r="A601" s="38"/>
      <c r="B601" s="39"/>
      <c r="C601" s="230" t="s">
        <v>312</v>
      </c>
      <c r="D601" s="230" t="s">
        <v>574</v>
      </c>
      <c r="E601" s="231" t="s">
        <v>1360</v>
      </c>
      <c r="F601" s="232" t="s">
        <v>1361</v>
      </c>
      <c r="G601" s="233" t="s">
        <v>1050</v>
      </c>
      <c r="H601" s="234">
        <v>2</v>
      </c>
      <c r="I601" s="235"/>
      <c r="J601" s="236">
        <f>ROUND(I601*H601,2)</f>
        <v>0</v>
      </c>
      <c r="K601" s="237"/>
      <c r="L601" s="238"/>
      <c r="M601" s="239" t="s">
        <v>1</v>
      </c>
      <c r="N601" s="240" t="s">
        <v>42</v>
      </c>
      <c r="O601" s="91"/>
      <c r="P601" s="221">
        <f>O601*H601</f>
        <v>0</v>
      </c>
      <c r="Q601" s="221">
        <v>0</v>
      </c>
      <c r="R601" s="221">
        <f>Q601*H601</f>
        <v>0</v>
      </c>
      <c r="S601" s="221">
        <v>0</v>
      </c>
      <c r="T601" s="222">
        <f>S601*H601</f>
        <v>0</v>
      </c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R601" s="223" t="s">
        <v>147</v>
      </c>
      <c r="AT601" s="223" t="s">
        <v>574</v>
      </c>
      <c r="AU601" s="223" t="s">
        <v>87</v>
      </c>
      <c r="AY601" s="17" t="s">
        <v>133</v>
      </c>
      <c r="BE601" s="224">
        <f>IF(N601="základní",J601,0)</f>
        <v>0</v>
      </c>
      <c r="BF601" s="224">
        <f>IF(N601="snížená",J601,0)</f>
        <v>0</v>
      </c>
      <c r="BG601" s="224">
        <f>IF(N601="zákl. přenesená",J601,0)</f>
        <v>0</v>
      </c>
      <c r="BH601" s="224">
        <f>IF(N601="sníž. přenesená",J601,0)</f>
        <v>0</v>
      </c>
      <c r="BI601" s="224">
        <f>IF(N601="nulová",J601,0)</f>
        <v>0</v>
      </c>
      <c r="BJ601" s="17" t="s">
        <v>85</v>
      </c>
      <c r="BK601" s="224">
        <f>ROUND(I601*H601,2)</f>
        <v>0</v>
      </c>
      <c r="BL601" s="17" t="s">
        <v>138</v>
      </c>
      <c r="BM601" s="223" t="s">
        <v>486</v>
      </c>
    </row>
    <row r="602" s="2" customFormat="1" ht="24.15" customHeight="1">
      <c r="A602" s="38"/>
      <c r="B602" s="39"/>
      <c r="C602" s="211" t="s">
        <v>487</v>
      </c>
      <c r="D602" s="211" t="s">
        <v>134</v>
      </c>
      <c r="E602" s="212" t="s">
        <v>1362</v>
      </c>
      <c r="F602" s="213" t="s">
        <v>1363</v>
      </c>
      <c r="G602" s="214" t="s">
        <v>1050</v>
      </c>
      <c r="H602" s="215">
        <v>2</v>
      </c>
      <c r="I602" s="216"/>
      <c r="J602" s="217">
        <f>ROUND(I602*H602,2)</f>
        <v>0</v>
      </c>
      <c r="K602" s="218"/>
      <c r="L602" s="44"/>
      <c r="M602" s="219" t="s">
        <v>1</v>
      </c>
      <c r="N602" s="220" t="s">
        <v>42</v>
      </c>
      <c r="O602" s="91"/>
      <c r="P602" s="221">
        <f>O602*H602</f>
        <v>0</v>
      </c>
      <c r="Q602" s="221">
        <v>0</v>
      </c>
      <c r="R602" s="221">
        <f>Q602*H602</f>
        <v>0</v>
      </c>
      <c r="S602" s="221">
        <v>0</v>
      </c>
      <c r="T602" s="222">
        <f>S602*H602</f>
        <v>0</v>
      </c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R602" s="223" t="s">
        <v>138</v>
      </c>
      <c r="AT602" s="223" t="s">
        <v>134</v>
      </c>
      <c r="AU602" s="223" t="s">
        <v>87</v>
      </c>
      <c r="AY602" s="17" t="s">
        <v>133</v>
      </c>
      <c r="BE602" s="224">
        <f>IF(N602="základní",J602,0)</f>
        <v>0</v>
      </c>
      <c r="BF602" s="224">
        <f>IF(N602="snížená",J602,0)</f>
        <v>0</v>
      </c>
      <c r="BG602" s="224">
        <f>IF(N602="zákl. přenesená",J602,0)</f>
        <v>0</v>
      </c>
      <c r="BH602" s="224">
        <f>IF(N602="sníž. přenesená",J602,0)</f>
        <v>0</v>
      </c>
      <c r="BI602" s="224">
        <f>IF(N602="nulová",J602,0)</f>
        <v>0</v>
      </c>
      <c r="BJ602" s="17" t="s">
        <v>85</v>
      </c>
      <c r="BK602" s="224">
        <f>ROUND(I602*H602,2)</f>
        <v>0</v>
      </c>
      <c r="BL602" s="17" t="s">
        <v>138</v>
      </c>
      <c r="BM602" s="223" t="s">
        <v>490</v>
      </c>
    </row>
    <row r="603" s="2" customFormat="1" ht="24.15" customHeight="1">
      <c r="A603" s="38"/>
      <c r="B603" s="39"/>
      <c r="C603" s="230" t="s">
        <v>316</v>
      </c>
      <c r="D603" s="230" t="s">
        <v>574</v>
      </c>
      <c r="E603" s="231" t="s">
        <v>1364</v>
      </c>
      <c r="F603" s="232" t="s">
        <v>1365</v>
      </c>
      <c r="G603" s="233" t="s">
        <v>1050</v>
      </c>
      <c r="H603" s="234">
        <v>2</v>
      </c>
      <c r="I603" s="235"/>
      <c r="J603" s="236">
        <f>ROUND(I603*H603,2)</f>
        <v>0</v>
      </c>
      <c r="K603" s="237"/>
      <c r="L603" s="238"/>
      <c r="M603" s="239" t="s">
        <v>1</v>
      </c>
      <c r="N603" s="240" t="s">
        <v>42</v>
      </c>
      <c r="O603" s="91"/>
      <c r="P603" s="221">
        <f>O603*H603</f>
        <v>0</v>
      </c>
      <c r="Q603" s="221">
        <v>0</v>
      </c>
      <c r="R603" s="221">
        <f>Q603*H603</f>
        <v>0</v>
      </c>
      <c r="S603" s="221">
        <v>0</v>
      </c>
      <c r="T603" s="222">
        <f>S603*H603</f>
        <v>0</v>
      </c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R603" s="223" t="s">
        <v>147</v>
      </c>
      <c r="AT603" s="223" t="s">
        <v>574</v>
      </c>
      <c r="AU603" s="223" t="s">
        <v>87</v>
      </c>
      <c r="AY603" s="17" t="s">
        <v>133</v>
      </c>
      <c r="BE603" s="224">
        <f>IF(N603="základní",J603,0)</f>
        <v>0</v>
      </c>
      <c r="BF603" s="224">
        <f>IF(N603="snížená",J603,0)</f>
        <v>0</v>
      </c>
      <c r="BG603" s="224">
        <f>IF(N603="zákl. přenesená",J603,0)</f>
        <v>0</v>
      </c>
      <c r="BH603" s="224">
        <f>IF(N603="sníž. přenesená",J603,0)</f>
        <v>0</v>
      </c>
      <c r="BI603" s="224">
        <f>IF(N603="nulová",J603,0)</f>
        <v>0</v>
      </c>
      <c r="BJ603" s="17" t="s">
        <v>85</v>
      </c>
      <c r="BK603" s="224">
        <f>ROUND(I603*H603,2)</f>
        <v>0</v>
      </c>
      <c r="BL603" s="17" t="s">
        <v>138</v>
      </c>
      <c r="BM603" s="223" t="s">
        <v>493</v>
      </c>
    </row>
    <row r="604" s="2" customFormat="1" ht="24.15" customHeight="1">
      <c r="A604" s="38"/>
      <c r="B604" s="39"/>
      <c r="C604" s="211" t="s">
        <v>494</v>
      </c>
      <c r="D604" s="211" t="s">
        <v>134</v>
      </c>
      <c r="E604" s="212" t="s">
        <v>1366</v>
      </c>
      <c r="F604" s="213" t="s">
        <v>1367</v>
      </c>
      <c r="G604" s="214" t="s">
        <v>1050</v>
      </c>
      <c r="H604" s="215">
        <v>1</v>
      </c>
      <c r="I604" s="216"/>
      <c r="J604" s="217">
        <f>ROUND(I604*H604,2)</f>
        <v>0</v>
      </c>
      <c r="K604" s="218"/>
      <c r="L604" s="44"/>
      <c r="M604" s="219" t="s">
        <v>1</v>
      </c>
      <c r="N604" s="220" t="s">
        <v>42</v>
      </c>
      <c r="O604" s="91"/>
      <c r="P604" s="221">
        <f>O604*H604</f>
        <v>0</v>
      </c>
      <c r="Q604" s="221">
        <v>0</v>
      </c>
      <c r="R604" s="221">
        <f>Q604*H604</f>
        <v>0</v>
      </c>
      <c r="S604" s="221">
        <v>0</v>
      </c>
      <c r="T604" s="222">
        <f>S604*H604</f>
        <v>0</v>
      </c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R604" s="223" t="s">
        <v>138</v>
      </c>
      <c r="AT604" s="223" t="s">
        <v>134</v>
      </c>
      <c r="AU604" s="223" t="s">
        <v>87</v>
      </c>
      <c r="AY604" s="17" t="s">
        <v>133</v>
      </c>
      <c r="BE604" s="224">
        <f>IF(N604="základní",J604,0)</f>
        <v>0</v>
      </c>
      <c r="BF604" s="224">
        <f>IF(N604="snížená",J604,0)</f>
        <v>0</v>
      </c>
      <c r="BG604" s="224">
        <f>IF(N604="zákl. přenesená",J604,0)</f>
        <v>0</v>
      </c>
      <c r="BH604" s="224">
        <f>IF(N604="sníž. přenesená",J604,0)</f>
        <v>0</v>
      </c>
      <c r="BI604" s="224">
        <f>IF(N604="nulová",J604,0)</f>
        <v>0</v>
      </c>
      <c r="BJ604" s="17" t="s">
        <v>85</v>
      </c>
      <c r="BK604" s="224">
        <f>ROUND(I604*H604,2)</f>
        <v>0</v>
      </c>
      <c r="BL604" s="17" t="s">
        <v>138</v>
      </c>
      <c r="BM604" s="223" t="s">
        <v>497</v>
      </c>
    </row>
    <row r="605" s="2" customFormat="1" ht="21.75" customHeight="1">
      <c r="A605" s="38"/>
      <c r="B605" s="39"/>
      <c r="C605" s="230" t="s">
        <v>319</v>
      </c>
      <c r="D605" s="230" t="s">
        <v>574</v>
      </c>
      <c r="E605" s="231" t="s">
        <v>1368</v>
      </c>
      <c r="F605" s="232" t="s">
        <v>1369</v>
      </c>
      <c r="G605" s="233" t="s">
        <v>1050</v>
      </c>
      <c r="H605" s="234">
        <v>1</v>
      </c>
      <c r="I605" s="235"/>
      <c r="J605" s="236">
        <f>ROUND(I605*H605,2)</f>
        <v>0</v>
      </c>
      <c r="K605" s="237"/>
      <c r="L605" s="238"/>
      <c r="M605" s="239" t="s">
        <v>1</v>
      </c>
      <c r="N605" s="240" t="s">
        <v>42</v>
      </c>
      <c r="O605" s="91"/>
      <c r="P605" s="221">
        <f>O605*H605</f>
        <v>0</v>
      </c>
      <c r="Q605" s="221">
        <v>0</v>
      </c>
      <c r="R605" s="221">
        <f>Q605*H605</f>
        <v>0</v>
      </c>
      <c r="S605" s="221">
        <v>0</v>
      </c>
      <c r="T605" s="222">
        <f>S605*H605</f>
        <v>0</v>
      </c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R605" s="223" t="s">
        <v>147</v>
      </c>
      <c r="AT605" s="223" t="s">
        <v>574</v>
      </c>
      <c r="AU605" s="223" t="s">
        <v>87</v>
      </c>
      <c r="AY605" s="17" t="s">
        <v>133</v>
      </c>
      <c r="BE605" s="224">
        <f>IF(N605="základní",J605,0)</f>
        <v>0</v>
      </c>
      <c r="BF605" s="224">
        <f>IF(N605="snížená",J605,0)</f>
        <v>0</v>
      </c>
      <c r="BG605" s="224">
        <f>IF(N605="zákl. přenesená",J605,0)</f>
        <v>0</v>
      </c>
      <c r="BH605" s="224">
        <f>IF(N605="sníž. přenesená",J605,0)</f>
        <v>0</v>
      </c>
      <c r="BI605" s="224">
        <f>IF(N605="nulová",J605,0)</f>
        <v>0</v>
      </c>
      <c r="BJ605" s="17" t="s">
        <v>85</v>
      </c>
      <c r="BK605" s="224">
        <f>ROUND(I605*H605,2)</f>
        <v>0</v>
      </c>
      <c r="BL605" s="17" t="s">
        <v>138</v>
      </c>
      <c r="BM605" s="223" t="s">
        <v>500</v>
      </c>
    </row>
    <row r="606" s="2" customFormat="1" ht="24.15" customHeight="1">
      <c r="A606" s="38"/>
      <c r="B606" s="39"/>
      <c r="C606" s="211" t="s">
        <v>501</v>
      </c>
      <c r="D606" s="211" t="s">
        <v>134</v>
      </c>
      <c r="E606" s="212" t="s">
        <v>1370</v>
      </c>
      <c r="F606" s="213" t="s">
        <v>1371</v>
      </c>
      <c r="G606" s="214" t="s">
        <v>1050</v>
      </c>
      <c r="H606" s="215">
        <v>1</v>
      </c>
      <c r="I606" s="216"/>
      <c r="J606" s="217">
        <f>ROUND(I606*H606,2)</f>
        <v>0</v>
      </c>
      <c r="K606" s="218"/>
      <c r="L606" s="44"/>
      <c r="M606" s="219" t="s">
        <v>1</v>
      </c>
      <c r="N606" s="220" t="s">
        <v>42</v>
      </c>
      <c r="O606" s="91"/>
      <c r="P606" s="221">
        <f>O606*H606</f>
        <v>0</v>
      </c>
      <c r="Q606" s="221">
        <v>0</v>
      </c>
      <c r="R606" s="221">
        <f>Q606*H606</f>
        <v>0</v>
      </c>
      <c r="S606" s="221">
        <v>0</v>
      </c>
      <c r="T606" s="222">
        <f>S606*H606</f>
        <v>0</v>
      </c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R606" s="223" t="s">
        <v>138</v>
      </c>
      <c r="AT606" s="223" t="s">
        <v>134</v>
      </c>
      <c r="AU606" s="223" t="s">
        <v>87</v>
      </c>
      <c r="AY606" s="17" t="s">
        <v>133</v>
      </c>
      <c r="BE606" s="224">
        <f>IF(N606="základní",J606,0)</f>
        <v>0</v>
      </c>
      <c r="BF606" s="224">
        <f>IF(N606="snížená",J606,0)</f>
        <v>0</v>
      </c>
      <c r="BG606" s="224">
        <f>IF(N606="zákl. přenesená",J606,0)</f>
        <v>0</v>
      </c>
      <c r="BH606" s="224">
        <f>IF(N606="sníž. přenesená",J606,0)</f>
        <v>0</v>
      </c>
      <c r="BI606" s="224">
        <f>IF(N606="nulová",J606,0)</f>
        <v>0</v>
      </c>
      <c r="BJ606" s="17" t="s">
        <v>85</v>
      </c>
      <c r="BK606" s="224">
        <f>ROUND(I606*H606,2)</f>
        <v>0</v>
      </c>
      <c r="BL606" s="17" t="s">
        <v>138</v>
      </c>
      <c r="BM606" s="223" t="s">
        <v>504</v>
      </c>
    </row>
    <row r="607" s="2" customFormat="1" ht="21.75" customHeight="1">
      <c r="A607" s="38"/>
      <c r="B607" s="39"/>
      <c r="C607" s="230" t="s">
        <v>323</v>
      </c>
      <c r="D607" s="230" t="s">
        <v>574</v>
      </c>
      <c r="E607" s="231" t="s">
        <v>1372</v>
      </c>
      <c r="F607" s="232" t="s">
        <v>1373</v>
      </c>
      <c r="G607" s="233" t="s">
        <v>1050</v>
      </c>
      <c r="H607" s="234">
        <v>1</v>
      </c>
      <c r="I607" s="235"/>
      <c r="J607" s="236">
        <f>ROUND(I607*H607,2)</f>
        <v>0</v>
      </c>
      <c r="K607" s="237"/>
      <c r="L607" s="238"/>
      <c r="M607" s="239" t="s">
        <v>1</v>
      </c>
      <c r="N607" s="240" t="s">
        <v>42</v>
      </c>
      <c r="O607" s="91"/>
      <c r="P607" s="221">
        <f>O607*H607</f>
        <v>0</v>
      </c>
      <c r="Q607" s="221">
        <v>0</v>
      </c>
      <c r="R607" s="221">
        <f>Q607*H607</f>
        <v>0</v>
      </c>
      <c r="S607" s="221">
        <v>0</v>
      </c>
      <c r="T607" s="222">
        <f>S607*H607</f>
        <v>0</v>
      </c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R607" s="223" t="s">
        <v>147</v>
      </c>
      <c r="AT607" s="223" t="s">
        <v>574</v>
      </c>
      <c r="AU607" s="223" t="s">
        <v>87</v>
      </c>
      <c r="AY607" s="17" t="s">
        <v>133</v>
      </c>
      <c r="BE607" s="224">
        <f>IF(N607="základní",J607,0)</f>
        <v>0</v>
      </c>
      <c r="BF607" s="224">
        <f>IF(N607="snížená",J607,0)</f>
        <v>0</v>
      </c>
      <c r="BG607" s="224">
        <f>IF(N607="zákl. přenesená",J607,0)</f>
        <v>0</v>
      </c>
      <c r="BH607" s="224">
        <f>IF(N607="sníž. přenesená",J607,0)</f>
        <v>0</v>
      </c>
      <c r="BI607" s="224">
        <f>IF(N607="nulová",J607,0)</f>
        <v>0</v>
      </c>
      <c r="BJ607" s="17" t="s">
        <v>85</v>
      </c>
      <c r="BK607" s="224">
        <f>ROUND(I607*H607,2)</f>
        <v>0</v>
      </c>
      <c r="BL607" s="17" t="s">
        <v>138</v>
      </c>
      <c r="BM607" s="223" t="s">
        <v>507</v>
      </c>
    </row>
    <row r="608" s="2" customFormat="1" ht="24.15" customHeight="1">
      <c r="A608" s="38"/>
      <c r="B608" s="39"/>
      <c r="C608" s="211" t="s">
        <v>508</v>
      </c>
      <c r="D608" s="211" t="s">
        <v>134</v>
      </c>
      <c r="E608" s="212" t="s">
        <v>1374</v>
      </c>
      <c r="F608" s="213" t="s">
        <v>1375</v>
      </c>
      <c r="G608" s="214" t="s">
        <v>1050</v>
      </c>
      <c r="H608" s="215">
        <v>1</v>
      </c>
      <c r="I608" s="216"/>
      <c r="J608" s="217">
        <f>ROUND(I608*H608,2)</f>
        <v>0</v>
      </c>
      <c r="K608" s="218"/>
      <c r="L608" s="44"/>
      <c r="M608" s="219" t="s">
        <v>1</v>
      </c>
      <c r="N608" s="220" t="s">
        <v>42</v>
      </c>
      <c r="O608" s="91"/>
      <c r="P608" s="221">
        <f>O608*H608</f>
        <v>0</v>
      </c>
      <c r="Q608" s="221">
        <v>0</v>
      </c>
      <c r="R608" s="221">
        <f>Q608*H608</f>
        <v>0</v>
      </c>
      <c r="S608" s="221">
        <v>0</v>
      </c>
      <c r="T608" s="222">
        <f>S608*H608</f>
        <v>0</v>
      </c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R608" s="223" t="s">
        <v>138</v>
      </c>
      <c r="AT608" s="223" t="s">
        <v>134</v>
      </c>
      <c r="AU608" s="223" t="s">
        <v>87</v>
      </c>
      <c r="AY608" s="17" t="s">
        <v>133</v>
      </c>
      <c r="BE608" s="224">
        <f>IF(N608="základní",J608,0)</f>
        <v>0</v>
      </c>
      <c r="BF608" s="224">
        <f>IF(N608="snížená",J608,0)</f>
        <v>0</v>
      </c>
      <c r="BG608" s="224">
        <f>IF(N608="zákl. přenesená",J608,0)</f>
        <v>0</v>
      </c>
      <c r="BH608" s="224">
        <f>IF(N608="sníž. přenesená",J608,0)</f>
        <v>0</v>
      </c>
      <c r="BI608" s="224">
        <f>IF(N608="nulová",J608,0)</f>
        <v>0</v>
      </c>
      <c r="BJ608" s="17" t="s">
        <v>85</v>
      </c>
      <c r="BK608" s="224">
        <f>ROUND(I608*H608,2)</f>
        <v>0</v>
      </c>
      <c r="BL608" s="17" t="s">
        <v>138</v>
      </c>
      <c r="BM608" s="223" t="s">
        <v>511</v>
      </c>
    </row>
    <row r="609" s="2" customFormat="1" ht="24.15" customHeight="1">
      <c r="A609" s="38"/>
      <c r="B609" s="39"/>
      <c r="C609" s="230" t="s">
        <v>326</v>
      </c>
      <c r="D609" s="230" t="s">
        <v>574</v>
      </c>
      <c r="E609" s="231" t="s">
        <v>1376</v>
      </c>
      <c r="F609" s="232" t="s">
        <v>1377</v>
      </c>
      <c r="G609" s="233" t="s">
        <v>1050</v>
      </c>
      <c r="H609" s="234">
        <v>1</v>
      </c>
      <c r="I609" s="235"/>
      <c r="J609" s="236">
        <f>ROUND(I609*H609,2)</f>
        <v>0</v>
      </c>
      <c r="K609" s="237"/>
      <c r="L609" s="238"/>
      <c r="M609" s="239" t="s">
        <v>1</v>
      </c>
      <c r="N609" s="240" t="s">
        <v>42</v>
      </c>
      <c r="O609" s="91"/>
      <c r="P609" s="221">
        <f>O609*H609</f>
        <v>0</v>
      </c>
      <c r="Q609" s="221">
        <v>0</v>
      </c>
      <c r="R609" s="221">
        <f>Q609*H609</f>
        <v>0</v>
      </c>
      <c r="S609" s="221">
        <v>0</v>
      </c>
      <c r="T609" s="222">
        <f>S609*H609</f>
        <v>0</v>
      </c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R609" s="223" t="s">
        <v>147</v>
      </c>
      <c r="AT609" s="223" t="s">
        <v>574</v>
      </c>
      <c r="AU609" s="223" t="s">
        <v>87</v>
      </c>
      <c r="AY609" s="17" t="s">
        <v>133</v>
      </c>
      <c r="BE609" s="224">
        <f>IF(N609="základní",J609,0)</f>
        <v>0</v>
      </c>
      <c r="BF609" s="224">
        <f>IF(N609="snížená",J609,0)</f>
        <v>0</v>
      </c>
      <c r="BG609" s="224">
        <f>IF(N609="zákl. přenesená",J609,0)</f>
        <v>0</v>
      </c>
      <c r="BH609" s="224">
        <f>IF(N609="sníž. přenesená",J609,0)</f>
        <v>0</v>
      </c>
      <c r="BI609" s="224">
        <f>IF(N609="nulová",J609,0)</f>
        <v>0</v>
      </c>
      <c r="BJ609" s="17" t="s">
        <v>85</v>
      </c>
      <c r="BK609" s="224">
        <f>ROUND(I609*H609,2)</f>
        <v>0</v>
      </c>
      <c r="BL609" s="17" t="s">
        <v>138</v>
      </c>
      <c r="BM609" s="223" t="s">
        <v>514</v>
      </c>
    </row>
    <row r="610" s="2" customFormat="1" ht="37.8" customHeight="1">
      <c r="A610" s="38"/>
      <c r="B610" s="39"/>
      <c r="C610" s="211" t="s">
        <v>515</v>
      </c>
      <c r="D610" s="211" t="s">
        <v>134</v>
      </c>
      <c r="E610" s="212" t="s">
        <v>1378</v>
      </c>
      <c r="F610" s="213" t="s">
        <v>1379</v>
      </c>
      <c r="G610" s="214" t="s">
        <v>1050</v>
      </c>
      <c r="H610" s="215">
        <v>2</v>
      </c>
      <c r="I610" s="216"/>
      <c r="J610" s="217">
        <f>ROUND(I610*H610,2)</f>
        <v>0</v>
      </c>
      <c r="K610" s="218"/>
      <c r="L610" s="44"/>
      <c r="M610" s="219" t="s">
        <v>1</v>
      </c>
      <c r="N610" s="220" t="s">
        <v>42</v>
      </c>
      <c r="O610" s="91"/>
      <c r="P610" s="221">
        <f>O610*H610</f>
        <v>0</v>
      </c>
      <c r="Q610" s="221">
        <v>0</v>
      </c>
      <c r="R610" s="221">
        <f>Q610*H610</f>
        <v>0</v>
      </c>
      <c r="S610" s="221">
        <v>0</v>
      </c>
      <c r="T610" s="222">
        <f>S610*H610</f>
        <v>0</v>
      </c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R610" s="223" t="s">
        <v>138</v>
      </c>
      <c r="AT610" s="223" t="s">
        <v>134</v>
      </c>
      <c r="AU610" s="223" t="s">
        <v>87</v>
      </c>
      <c r="AY610" s="17" t="s">
        <v>133</v>
      </c>
      <c r="BE610" s="224">
        <f>IF(N610="základní",J610,0)</f>
        <v>0</v>
      </c>
      <c r="BF610" s="224">
        <f>IF(N610="snížená",J610,0)</f>
        <v>0</v>
      </c>
      <c r="BG610" s="224">
        <f>IF(N610="zákl. přenesená",J610,0)</f>
        <v>0</v>
      </c>
      <c r="BH610" s="224">
        <f>IF(N610="sníž. přenesená",J610,0)</f>
        <v>0</v>
      </c>
      <c r="BI610" s="224">
        <f>IF(N610="nulová",J610,0)</f>
        <v>0</v>
      </c>
      <c r="BJ610" s="17" t="s">
        <v>85</v>
      </c>
      <c r="BK610" s="224">
        <f>ROUND(I610*H610,2)</f>
        <v>0</v>
      </c>
      <c r="BL610" s="17" t="s">
        <v>138</v>
      </c>
      <c r="BM610" s="223" t="s">
        <v>518</v>
      </c>
    </row>
    <row r="611" s="2" customFormat="1" ht="21.75" customHeight="1">
      <c r="A611" s="38"/>
      <c r="B611" s="39"/>
      <c r="C611" s="230" t="s">
        <v>330</v>
      </c>
      <c r="D611" s="230" t="s">
        <v>574</v>
      </c>
      <c r="E611" s="231" t="s">
        <v>1380</v>
      </c>
      <c r="F611" s="232" t="s">
        <v>1381</v>
      </c>
      <c r="G611" s="233" t="s">
        <v>1050</v>
      </c>
      <c r="H611" s="234">
        <v>2</v>
      </c>
      <c r="I611" s="235"/>
      <c r="J611" s="236">
        <f>ROUND(I611*H611,2)</f>
        <v>0</v>
      </c>
      <c r="K611" s="237"/>
      <c r="L611" s="238"/>
      <c r="M611" s="239" t="s">
        <v>1</v>
      </c>
      <c r="N611" s="240" t="s">
        <v>42</v>
      </c>
      <c r="O611" s="91"/>
      <c r="P611" s="221">
        <f>O611*H611</f>
        <v>0</v>
      </c>
      <c r="Q611" s="221">
        <v>0</v>
      </c>
      <c r="R611" s="221">
        <f>Q611*H611</f>
        <v>0</v>
      </c>
      <c r="S611" s="221">
        <v>0</v>
      </c>
      <c r="T611" s="222">
        <f>S611*H611</f>
        <v>0</v>
      </c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R611" s="223" t="s">
        <v>147</v>
      </c>
      <c r="AT611" s="223" t="s">
        <v>574</v>
      </c>
      <c r="AU611" s="223" t="s">
        <v>87</v>
      </c>
      <c r="AY611" s="17" t="s">
        <v>133</v>
      </c>
      <c r="BE611" s="224">
        <f>IF(N611="základní",J611,0)</f>
        <v>0</v>
      </c>
      <c r="BF611" s="224">
        <f>IF(N611="snížená",J611,0)</f>
        <v>0</v>
      </c>
      <c r="BG611" s="224">
        <f>IF(N611="zákl. přenesená",J611,0)</f>
        <v>0</v>
      </c>
      <c r="BH611" s="224">
        <f>IF(N611="sníž. přenesená",J611,0)</f>
        <v>0</v>
      </c>
      <c r="BI611" s="224">
        <f>IF(N611="nulová",J611,0)</f>
        <v>0</v>
      </c>
      <c r="BJ611" s="17" t="s">
        <v>85</v>
      </c>
      <c r="BK611" s="224">
        <f>ROUND(I611*H611,2)</f>
        <v>0</v>
      </c>
      <c r="BL611" s="17" t="s">
        <v>138</v>
      </c>
      <c r="BM611" s="223" t="s">
        <v>521</v>
      </c>
    </row>
    <row r="612" s="2" customFormat="1" ht="24.15" customHeight="1">
      <c r="A612" s="38"/>
      <c r="B612" s="39"/>
      <c r="C612" s="211" t="s">
        <v>522</v>
      </c>
      <c r="D612" s="211" t="s">
        <v>134</v>
      </c>
      <c r="E612" s="212" t="s">
        <v>1382</v>
      </c>
      <c r="F612" s="213" t="s">
        <v>1383</v>
      </c>
      <c r="G612" s="214" t="s">
        <v>1050</v>
      </c>
      <c r="H612" s="215">
        <v>1</v>
      </c>
      <c r="I612" s="216"/>
      <c r="J612" s="217">
        <f>ROUND(I612*H612,2)</f>
        <v>0</v>
      </c>
      <c r="K612" s="218"/>
      <c r="L612" s="44"/>
      <c r="M612" s="219" t="s">
        <v>1</v>
      </c>
      <c r="N612" s="220" t="s">
        <v>42</v>
      </c>
      <c r="O612" s="91"/>
      <c r="P612" s="221">
        <f>O612*H612</f>
        <v>0</v>
      </c>
      <c r="Q612" s="221">
        <v>0</v>
      </c>
      <c r="R612" s="221">
        <f>Q612*H612</f>
        <v>0</v>
      </c>
      <c r="S612" s="221">
        <v>0</v>
      </c>
      <c r="T612" s="222">
        <f>S612*H612</f>
        <v>0</v>
      </c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R612" s="223" t="s">
        <v>138</v>
      </c>
      <c r="AT612" s="223" t="s">
        <v>134</v>
      </c>
      <c r="AU612" s="223" t="s">
        <v>87</v>
      </c>
      <c r="AY612" s="17" t="s">
        <v>133</v>
      </c>
      <c r="BE612" s="224">
        <f>IF(N612="základní",J612,0)</f>
        <v>0</v>
      </c>
      <c r="BF612" s="224">
        <f>IF(N612="snížená",J612,0)</f>
        <v>0</v>
      </c>
      <c r="BG612" s="224">
        <f>IF(N612="zákl. přenesená",J612,0)</f>
        <v>0</v>
      </c>
      <c r="BH612" s="224">
        <f>IF(N612="sníž. přenesená",J612,0)</f>
        <v>0</v>
      </c>
      <c r="BI612" s="224">
        <f>IF(N612="nulová",J612,0)</f>
        <v>0</v>
      </c>
      <c r="BJ612" s="17" t="s">
        <v>85</v>
      </c>
      <c r="BK612" s="224">
        <f>ROUND(I612*H612,2)</f>
        <v>0</v>
      </c>
      <c r="BL612" s="17" t="s">
        <v>138</v>
      </c>
      <c r="BM612" s="223" t="s">
        <v>525</v>
      </c>
    </row>
    <row r="613" s="2" customFormat="1" ht="16.5" customHeight="1">
      <c r="A613" s="38"/>
      <c r="B613" s="39"/>
      <c r="C613" s="230" t="s">
        <v>333</v>
      </c>
      <c r="D613" s="230" t="s">
        <v>574</v>
      </c>
      <c r="E613" s="231" t="s">
        <v>1384</v>
      </c>
      <c r="F613" s="232" t="s">
        <v>1385</v>
      </c>
      <c r="G613" s="233" t="s">
        <v>1050</v>
      </c>
      <c r="H613" s="234">
        <v>1</v>
      </c>
      <c r="I613" s="235"/>
      <c r="J613" s="236">
        <f>ROUND(I613*H613,2)</f>
        <v>0</v>
      </c>
      <c r="K613" s="237"/>
      <c r="L613" s="238"/>
      <c r="M613" s="239" t="s">
        <v>1</v>
      </c>
      <c r="N613" s="240" t="s">
        <v>42</v>
      </c>
      <c r="O613" s="91"/>
      <c r="P613" s="221">
        <f>O613*H613</f>
        <v>0</v>
      </c>
      <c r="Q613" s="221">
        <v>0</v>
      </c>
      <c r="R613" s="221">
        <f>Q613*H613</f>
        <v>0</v>
      </c>
      <c r="S613" s="221">
        <v>0</v>
      </c>
      <c r="T613" s="222">
        <f>S613*H613</f>
        <v>0</v>
      </c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R613" s="223" t="s">
        <v>147</v>
      </c>
      <c r="AT613" s="223" t="s">
        <v>574</v>
      </c>
      <c r="AU613" s="223" t="s">
        <v>87</v>
      </c>
      <c r="AY613" s="17" t="s">
        <v>133</v>
      </c>
      <c r="BE613" s="224">
        <f>IF(N613="základní",J613,0)</f>
        <v>0</v>
      </c>
      <c r="BF613" s="224">
        <f>IF(N613="snížená",J613,0)</f>
        <v>0</v>
      </c>
      <c r="BG613" s="224">
        <f>IF(N613="zákl. přenesená",J613,0)</f>
        <v>0</v>
      </c>
      <c r="BH613" s="224">
        <f>IF(N613="sníž. přenesená",J613,0)</f>
        <v>0</v>
      </c>
      <c r="BI613" s="224">
        <f>IF(N613="nulová",J613,0)</f>
        <v>0</v>
      </c>
      <c r="BJ613" s="17" t="s">
        <v>85</v>
      </c>
      <c r="BK613" s="224">
        <f>ROUND(I613*H613,2)</f>
        <v>0</v>
      </c>
      <c r="BL613" s="17" t="s">
        <v>138</v>
      </c>
      <c r="BM613" s="223" t="s">
        <v>530</v>
      </c>
    </row>
    <row r="614" s="11" customFormat="1" ht="22.8" customHeight="1">
      <c r="A614" s="11"/>
      <c r="B614" s="197"/>
      <c r="C614" s="198"/>
      <c r="D614" s="199" t="s">
        <v>76</v>
      </c>
      <c r="E614" s="253" t="s">
        <v>162</v>
      </c>
      <c r="F614" s="253" t="s">
        <v>1386</v>
      </c>
      <c r="G614" s="198"/>
      <c r="H614" s="198"/>
      <c r="I614" s="201"/>
      <c r="J614" s="254">
        <f>BK614</f>
        <v>0</v>
      </c>
      <c r="K614" s="198"/>
      <c r="L614" s="203"/>
      <c r="M614" s="204"/>
      <c r="N614" s="205"/>
      <c r="O614" s="205"/>
      <c r="P614" s="206">
        <f>SUM(P615:P758)</f>
        <v>0</v>
      </c>
      <c r="Q614" s="205"/>
      <c r="R614" s="206">
        <f>SUM(R615:R758)</f>
        <v>0</v>
      </c>
      <c r="S614" s="205"/>
      <c r="T614" s="207">
        <f>SUM(T615:T758)</f>
        <v>0</v>
      </c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R614" s="208" t="s">
        <v>85</v>
      </c>
      <c r="AT614" s="209" t="s">
        <v>76</v>
      </c>
      <c r="AU614" s="209" t="s">
        <v>85</v>
      </c>
      <c r="AY614" s="208" t="s">
        <v>133</v>
      </c>
      <c r="BK614" s="210">
        <f>SUM(BK615:BK758)</f>
        <v>0</v>
      </c>
    </row>
    <row r="615" s="2" customFormat="1" ht="24.15" customHeight="1">
      <c r="A615" s="38"/>
      <c r="B615" s="39"/>
      <c r="C615" s="211" t="s">
        <v>531</v>
      </c>
      <c r="D615" s="211" t="s">
        <v>134</v>
      </c>
      <c r="E615" s="212" t="s">
        <v>1387</v>
      </c>
      <c r="F615" s="213" t="s">
        <v>1388</v>
      </c>
      <c r="G615" s="214" t="s">
        <v>1050</v>
      </c>
      <c r="H615" s="215">
        <v>25</v>
      </c>
      <c r="I615" s="216"/>
      <c r="J615" s="217">
        <f>ROUND(I615*H615,2)</f>
        <v>0</v>
      </c>
      <c r="K615" s="218"/>
      <c r="L615" s="44"/>
      <c r="M615" s="219" t="s">
        <v>1</v>
      </c>
      <c r="N615" s="220" t="s">
        <v>42</v>
      </c>
      <c r="O615" s="91"/>
      <c r="P615" s="221">
        <f>O615*H615</f>
        <v>0</v>
      </c>
      <c r="Q615" s="221">
        <v>0</v>
      </c>
      <c r="R615" s="221">
        <f>Q615*H615</f>
        <v>0</v>
      </c>
      <c r="S615" s="221">
        <v>0</v>
      </c>
      <c r="T615" s="222">
        <f>S615*H615</f>
        <v>0</v>
      </c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R615" s="223" t="s">
        <v>138</v>
      </c>
      <c r="AT615" s="223" t="s">
        <v>134</v>
      </c>
      <c r="AU615" s="223" t="s">
        <v>87</v>
      </c>
      <c r="AY615" s="17" t="s">
        <v>133</v>
      </c>
      <c r="BE615" s="224">
        <f>IF(N615="základní",J615,0)</f>
        <v>0</v>
      </c>
      <c r="BF615" s="224">
        <f>IF(N615="snížená",J615,0)</f>
        <v>0</v>
      </c>
      <c r="BG615" s="224">
        <f>IF(N615="zákl. přenesená",J615,0)</f>
        <v>0</v>
      </c>
      <c r="BH615" s="224">
        <f>IF(N615="sníž. přenesená",J615,0)</f>
        <v>0</v>
      </c>
      <c r="BI615" s="224">
        <f>IF(N615="nulová",J615,0)</f>
        <v>0</v>
      </c>
      <c r="BJ615" s="17" t="s">
        <v>85</v>
      </c>
      <c r="BK615" s="224">
        <f>ROUND(I615*H615,2)</f>
        <v>0</v>
      </c>
      <c r="BL615" s="17" t="s">
        <v>138</v>
      </c>
      <c r="BM615" s="223" t="s">
        <v>534</v>
      </c>
    </row>
    <row r="616" s="2" customFormat="1" ht="21.75" customHeight="1">
      <c r="A616" s="38"/>
      <c r="B616" s="39"/>
      <c r="C616" s="211" t="s">
        <v>337</v>
      </c>
      <c r="D616" s="211" t="s">
        <v>134</v>
      </c>
      <c r="E616" s="212" t="s">
        <v>1389</v>
      </c>
      <c r="F616" s="213" t="s">
        <v>1390</v>
      </c>
      <c r="G616" s="214" t="s">
        <v>1050</v>
      </c>
      <c r="H616" s="215">
        <v>10</v>
      </c>
      <c r="I616" s="216"/>
      <c r="J616" s="217">
        <f>ROUND(I616*H616,2)</f>
        <v>0</v>
      </c>
      <c r="K616" s="218"/>
      <c r="L616" s="44"/>
      <c r="M616" s="219" t="s">
        <v>1</v>
      </c>
      <c r="N616" s="220" t="s">
        <v>42</v>
      </c>
      <c r="O616" s="91"/>
      <c r="P616" s="221">
        <f>O616*H616</f>
        <v>0</v>
      </c>
      <c r="Q616" s="221">
        <v>0</v>
      </c>
      <c r="R616" s="221">
        <f>Q616*H616</f>
        <v>0</v>
      </c>
      <c r="S616" s="221">
        <v>0</v>
      </c>
      <c r="T616" s="222">
        <f>S616*H616</f>
        <v>0</v>
      </c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R616" s="223" t="s">
        <v>138</v>
      </c>
      <c r="AT616" s="223" t="s">
        <v>134</v>
      </c>
      <c r="AU616" s="223" t="s">
        <v>87</v>
      </c>
      <c r="AY616" s="17" t="s">
        <v>133</v>
      </c>
      <c r="BE616" s="224">
        <f>IF(N616="základní",J616,0)</f>
        <v>0</v>
      </c>
      <c r="BF616" s="224">
        <f>IF(N616="snížená",J616,0)</f>
        <v>0</v>
      </c>
      <c r="BG616" s="224">
        <f>IF(N616="zákl. přenesená",J616,0)</f>
        <v>0</v>
      </c>
      <c r="BH616" s="224">
        <f>IF(N616="sníž. přenesená",J616,0)</f>
        <v>0</v>
      </c>
      <c r="BI616" s="224">
        <f>IF(N616="nulová",J616,0)</f>
        <v>0</v>
      </c>
      <c r="BJ616" s="17" t="s">
        <v>85</v>
      </c>
      <c r="BK616" s="224">
        <f>ROUND(I616*H616,2)</f>
        <v>0</v>
      </c>
      <c r="BL616" s="17" t="s">
        <v>138</v>
      </c>
      <c r="BM616" s="223" t="s">
        <v>539</v>
      </c>
    </row>
    <row r="617" s="2" customFormat="1" ht="16.5" customHeight="1">
      <c r="A617" s="38"/>
      <c r="B617" s="39"/>
      <c r="C617" s="211" t="s">
        <v>540</v>
      </c>
      <c r="D617" s="211" t="s">
        <v>134</v>
      </c>
      <c r="E617" s="212" t="s">
        <v>1391</v>
      </c>
      <c r="F617" s="213" t="s">
        <v>1392</v>
      </c>
      <c r="G617" s="214" t="s">
        <v>1050</v>
      </c>
      <c r="H617" s="215">
        <v>10</v>
      </c>
      <c r="I617" s="216"/>
      <c r="J617" s="217">
        <f>ROUND(I617*H617,2)</f>
        <v>0</v>
      </c>
      <c r="K617" s="218"/>
      <c r="L617" s="44"/>
      <c r="M617" s="219" t="s">
        <v>1</v>
      </c>
      <c r="N617" s="220" t="s">
        <v>42</v>
      </c>
      <c r="O617" s="91"/>
      <c r="P617" s="221">
        <f>O617*H617</f>
        <v>0</v>
      </c>
      <c r="Q617" s="221">
        <v>0</v>
      </c>
      <c r="R617" s="221">
        <f>Q617*H617</f>
        <v>0</v>
      </c>
      <c r="S617" s="221">
        <v>0</v>
      </c>
      <c r="T617" s="222">
        <f>S617*H617</f>
        <v>0</v>
      </c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R617" s="223" t="s">
        <v>138</v>
      </c>
      <c r="AT617" s="223" t="s">
        <v>134</v>
      </c>
      <c r="AU617" s="223" t="s">
        <v>87</v>
      </c>
      <c r="AY617" s="17" t="s">
        <v>133</v>
      </c>
      <c r="BE617" s="224">
        <f>IF(N617="základní",J617,0)</f>
        <v>0</v>
      </c>
      <c r="BF617" s="224">
        <f>IF(N617="snížená",J617,0)</f>
        <v>0</v>
      </c>
      <c r="BG617" s="224">
        <f>IF(N617="zákl. přenesená",J617,0)</f>
        <v>0</v>
      </c>
      <c r="BH617" s="224">
        <f>IF(N617="sníž. přenesená",J617,0)</f>
        <v>0</v>
      </c>
      <c r="BI617" s="224">
        <f>IF(N617="nulová",J617,0)</f>
        <v>0</v>
      </c>
      <c r="BJ617" s="17" t="s">
        <v>85</v>
      </c>
      <c r="BK617" s="224">
        <f>ROUND(I617*H617,2)</f>
        <v>0</v>
      </c>
      <c r="BL617" s="17" t="s">
        <v>138</v>
      </c>
      <c r="BM617" s="223" t="s">
        <v>543</v>
      </c>
    </row>
    <row r="618" s="2" customFormat="1" ht="21.75" customHeight="1">
      <c r="A618" s="38"/>
      <c r="B618" s="39"/>
      <c r="C618" s="211" t="s">
        <v>340</v>
      </c>
      <c r="D618" s="211" t="s">
        <v>134</v>
      </c>
      <c r="E618" s="212" t="s">
        <v>1393</v>
      </c>
      <c r="F618" s="213" t="s">
        <v>1394</v>
      </c>
      <c r="G618" s="214" t="s">
        <v>1050</v>
      </c>
      <c r="H618" s="215">
        <v>40</v>
      </c>
      <c r="I618" s="216"/>
      <c r="J618" s="217">
        <f>ROUND(I618*H618,2)</f>
        <v>0</v>
      </c>
      <c r="K618" s="218"/>
      <c r="L618" s="44"/>
      <c r="M618" s="219" t="s">
        <v>1</v>
      </c>
      <c r="N618" s="220" t="s">
        <v>42</v>
      </c>
      <c r="O618" s="91"/>
      <c r="P618" s="221">
        <f>O618*H618</f>
        <v>0</v>
      </c>
      <c r="Q618" s="221">
        <v>0</v>
      </c>
      <c r="R618" s="221">
        <f>Q618*H618</f>
        <v>0</v>
      </c>
      <c r="S618" s="221">
        <v>0</v>
      </c>
      <c r="T618" s="222">
        <f>S618*H618</f>
        <v>0</v>
      </c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R618" s="223" t="s">
        <v>138</v>
      </c>
      <c r="AT618" s="223" t="s">
        <v>134</v>
      </c>
      <c r="AU618" s="223" t="s">
        <v>87</v>
      </c>
      <c r="AY618" s="17" t="s">
        <v>133</v>
      </c>
      <c r="BE618" s="224">
        <f>IF(N618="základní",J618,0)</f>
        <v>0</v>
      </c>
      <c r="BF618" s="224">
        <f>IF(N618="snížená",J618,0)</f>
        <v>0</v>
      </c>
      <c r="BG618" s="224">
        <f>IF(N618="zákl. přenesená",J618,0)</f>
        <v>0</v>
      </c>
      <c r="BH618" s="224">
        <f>IF(N618="sníž. přenesená",J618,0)</f>
        <v>0</v>
      </c>
      <c r="BI618" s="224">
        <f>IF(N618="nulová",J618,0)</f>
        <v>0</v>
      </c>
      <c r="BJ618" s="17" t="s">
        <v>85</v>
      </c>
      <c r="BK618" s="224">
        <f>ROUND(I618*H618,2)</f>
        <v>0</v>
      </c>
      <c r="BL618" s="17" t="s">
        <v>138</v>
      </c>
      <c r="BM618" s="223" t="s">
        <v>546</v>
      </c>
    </row>
    <row r="619" s="13" customFormat="1">
      <c r="A619" s="13"/>
      <c r="B619" s="255"/>
      <c r="C619" s="256"/>
      <c r="D619" s="225" t="s">
        <v>939</v>
      </c>
      <c r="E619" s="257" t="s">
        <v>1</v>
      </c>
      <c r="F619" s="258" t="s">
        <v>1395</v>
      </c>
      <c r="G619" s="256"/>
      <c r="H619" s="259">
        <v>40</v>
      </c>
      <c r="I619" s="260"/>
      <c r="J619" s="256"/>
      <c r="K619" s="256"/>
      <c r="L619" s="261"/>
      <c r="M619" s="262"/>
      <c r="N619" s="263"/>
      <c r="O619" s="263"/>
      <c r="P619" s="263"/>
      <c r="Q619" s="263"/>
      <c r="R619" s="263"/>
      <c r="S619" s="263"/>
      <c r="T619" s="264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65" t="s">
        <v>939</v>
      </c>
      <c r="AU619" s="265" t="s">
        <v>87</v>
      </c>
      <c r="AV619" s="13" t="s">
        <v>87</v>
      </c>
      <c r="AW619" s="13" t="s">
        <v>34</v>
      </c>
      <c r="AX619" s="13" t="s">
        <v>77</v>
      </c>
      <c r="AY619" s="265" t="s">
        <v>133</v>
      </c>
    </row>
    <row r="620" s="14" customFormat="1">
      <c r="A620" s="14"/>
      <c r="B620" s="266"/>
      <c r="C620" s="267"/>
      <c r="D620" s="225" t="s">
        <v>939</v>
      </c>
      <c r="E620" s="268" t="s">
        <v>1</v>
      </c>
      <c r="F620" s="269" t="s">
        <v>941</v>
      </c>
      <c r="G620" s="267"/>
      <c r="H620" s="270">
        <v>40</v>
      </c>
      <c r="I620" s="271"/>
      <c r="J620" s="267"/>
      <c r="K620" s="267"/>
      <c r="L620" s="272"/>
      <c r="M620" s="273"/>
      <c r="N620" s="274"/>
      <c r="O620" s="274"/>
      <c r="P620" s="274"/>
      <c r="Q620" s="274"/>
      <c r="R620" s="274"/>
      <c r="S620" s="274"/>
      <c r="T620" s="275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76" t="s">
        <v>939</v>
      </c>
      <c r="AU620" s="276" t="s">
        <v>87</v>
      </c>
      <c r="AV620" s="14" t="s">
        <v>138</v>
      </c>
      <c r="AW620" s="14" t="s">
        <v>34</v>
      </c>
      <c r="AX620" s="14" t="s">
        <v>85</v>
      </c>
      <c r="AY620" s="276" t="s">
        <v>133</v>
      </c>
    </row>
    <row r="621" s="2" customFormat="1" ht="24.15" customHeight="1">
      <c r="A621" s="38"/>
      <c r="B621" s="39"/>
      <c r="C621" s="211" t="s">
        <v>547</v>
      </c>
      <c r="D621" s="211" t="s">
        <v>134</v>
      </c>
      <c r="E621" s="212" t="s">
        <v>1396</v>
      </c>
      <c r="F621" s="213" t="s">
        <v>1397</v>
      </c>
      <c r="G621" s="214" t="s">
        <v>304</v>
      </c>
      <c r="H621" s="215">
        <v>27.899999999999999</v>
      </c>
      <c r="I621" s="216"/>
      <c r="J621" s="217">
        <f>ROUND(I621*H621,2)</f>
        <v>0</v>
      </c>
      <c r="K621" s="218"/>
      <c r="L621" s="44"/>
      <c r="M621" s="219" t="s">
        <v>1</v>
      </c>
      <c r="N621" s="220" t="s">
        <v>42</v>
      </c>
      <c r="O621" s="91"/>
      <c r="P621" s="221">
        <f>O621*H621</f>
        <v>0</v>
      </c>
      <c r="Q621" s="221">
        <v>0</v>
      </c>
      <c r="R621" s="221">
        <f>Q621*H621</f>
        <v>0</v>
      </c>
      <c r="S621" s="221">
        <v>0</v>
      </c>
      <c r="T621" s="222">
        <f>S621*H621</f>
        <v>0</v>
      </c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R621" s="223" t="s">
        <v>138</v>
      </c>
      <c r="AT621" s="223" t="s">
        <v>134</v>
      </c>
      <c r="AU621" s="223" t="s">
        <v>87</v>
      </c>
      <c r="AY621" s="17" t="s">
        <v>133</v>
      </c>
      <c r="BE621" s="224">
        <f>IF(N621="základní",J621,0)</f>
        <v>0</v>
      </c>
      <c r="BF621" s="224">
        <f>IF(N621="snížená",J621,0)</f>
        <v>0</v>
      </c>
      <c r="BG621" s="224">
        <f>IF(N621="zákl. přenesená",J621,0)</f>
        <v>0</v>
      </c>
      <c r="BH621" s="224">
        <f>IF(N621="sníž. přenesená",J621,0)</f>
        <v>0</v>
      </c>
      <c r="BI621" s="224">
        <f>IF(N621="nulová",J621,0)</f>
        <v>0</v>
      </c>
      <c r="BJ621" s="17" t="s">
        <v>85</v>
      </c>
      <c r="BK621" s="224">
        <f>ROUND(I621*H621,2)</f>
        <v>0</v>
      </c>
      <c r="BL621" s="17" t="s">
        <v>138</v>
      </c>
      <c r="BM621" s="223" t="s">
        <v>550</v>
      </c>
    </row>
    <row r="622" s="13" customFormat="1">
      <c r="A622" s="13"/>
      <c r="B622" s="255"/>
      <c r="C622" s="256"/>
      <c r="D622" s="225" t="s">
        <v>939</v>
      </c>
      <c r="E622" s="257" t="s">
        <v>1</v>
      </c>
      <c r="F622" s="258" t="s">
        <v>1398</v>
      </c>
      <c r="G622" s="256"/>
      <c r="H622" s="259">
        <v>27.899999999999999</v>
      </c>
      <c r="I622" s="260"/>
      <c r="J622" s="256"/>
      <c r="K622" s="256"/>
      <c r="L622" s="261"/>
      <c r="M622" s="262"/>
      <c r="N622" s="263"/>
      <c r="O622" s="263"/>
      <c r="P622" s="263"/>
      <c r="Q622" s="263"/>
      <c r="R622" s="263"/>
      <c r="S622" s="263"/>
      <c r="T622" s="264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65" t="s">
        <v>939</v>
      </c>
      <c r="AU622" s="265" t="s">
        <v>87</v>
      </c>
      <c r="AV622" s="13" t="s">
        <v>87</v>
      </c>
      <c r="AW622" s="13" t="s">
        <v>34</v>
      </c>
      <c r="AX622" s="13" t="s">
        <v>77</v>
      </c>
      <c r="AY622" s="265" t="s">
        <v>133</v>
      </c>
    </row>
    <row r="623" s="14" customFormat="1">
      <c r="A623" s="14"/>
      <c r="B623" s="266"/>
      <c r="C623" s="267"/>
      <c r="D623" s="225" t="s">
        <v>939</v>
      </c>
      <c r="E623" s="268" t="s">
        <v>1</v>
      </c>
      <c r="F623" s="269" t="s">
        <v>941</v>
      </c>
      <c r="G623" s="267"/>
      <c r="H623" s="270">
        <v>27.899999999999999</v>
      </c>
      <c r="I623" s="271"/>
      <c r="J623" s="267"/>
      <c r="K623" s="267"/>
      <c r="L623" s="272"/>
      <c r="M623" s="273"/>
      <c r="N623" s="274"/>
      <c r="O623" s="274"/>
      <c r="P623" s="274"/>
      <c r="Q623" s="274"/>
      <c r="R623" s="274"/>
      <c r="S623" s="274"/>
      <c r="T623" s="275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76" t="s">
        <v>939</v>
      </c>
      <c r="AU623" s="276" t="s">
        <v>87</v>
      </c>
      <c r="AV623" s="14" t="s">
        <v>138</v>
      </c>
      <c r="AW623" s="14" t="s">
        <v>34</v>
      </c>
      <c r="AX623" s="14" t="s">
        <v>85</v>
      </c>
      <c r="AY623" s="276" t="s">
        <v>133</v>
      </c>
    </row>
    <row r="624" s="2" customFormat="1" ht="24.15" customHeight="1">
      <c r="A624" s="38"/>
      <c r="B624" s="39"/>
      <c r="C624" s="230" t="s">
        <v>344</v>
      </c>
      <c r="D624" s="230" t="s">
        <v>574</v>
      </c>
      <c r="E624" s="231" t="s">
        <v>1399</v>
      </c>
      <c r="F624" s="232" t="s">
        <v>1400</v>
      </c>
      <c r="G624" s="233" t="s">
        <v>1050</v>
      </c>
      <c r="H624" s="234">
        <v>108</v>
      </c>
      <c r="I624" s="235"/>
      <c r="J624" s="236">
        <f>ROUND(I624*H624,2)</f>
        <v>0</v>
      </c>
      <c r="K624" s="237"/>
      <c r="L624" s="238"/>
      <c r="M624" s="239" t="s">
        <v>1</v>
      </c>
      <c r="N624" s="240" t="s">
        <v>42</v>
      </c>
      <c r="O624" s="91"/>
      <c r="P624" s="221">
        <f>O624*H624</f>
        <v>0</v>
      </c>
      <c r="Q624" s="221">
        <v>0</v>
      </c>
      <c r="R624" s="221">
        <f>Q624*H624</f>
        <v>0</v>
      </c>
      <c r="S624" s="221">
        <v>0</v>
      </c>
      <c r="T624" s="222">
        <f>S624*H624</f>
        <v>0</v>
      </c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R624" s="223" t="s">
        <v>147</v>
      </c>
      <c r="AT624" s="223" t="s">
        <v>574</v>
      </c>
      <c r="AU624" s="223" t="s">
        <v>87</v>
      </c>
      <c r="AY624" s="17" t="s">
        <v>133</v>
      </c>
      <c r="BE624" s="224">
        <f>IF(N624="základní",J624,0)</f>
        <v>0</v>
      </c>
      <c r="BF624" s="224">
        <f>IF(N624="snížená",J624,0)</f>
        <v>0</v>
      </c>
      <c r="BG624" s="224">
        <f>IF(N624="zákl. přenesená",J624,0)</f>
        <v>0</v>
      </c>
      <c r="BH624" s="224">
        <f>IF(N624="sníž. přenesená",J624,0)</f>
        <v>0</v>
      </c>
      <c r="BI624" s="224">
        <f>IF(N624="nulová",J624,0)</f>
        <v>0</v>
      </c>
      <c r="BJ624" s="17" t="s">
        <v>85</v>
      </c>
      <c r="BK624" s="224">
        <f>ROUND(I624*H624,2)</f>
        <v>0</v>
      </c>
      <c r="BL624" s="17" t="s">
        <v>138</v>
      </c>
      <c r="BM624" s="223" t="s">
        <v>553</v>
      </c>
    </row>
    <row r="625" s="13" customFormat="1">
      <c r="A625" s="13"/>
      <c r="B625" s="255"/>
      <c r="C625" s="256"/>
      <c r="D625" s="225" t="s">
        <v>939</v>
      </c>
      <c r="E625" s="257" t="s">
        <v>1</v>
      </c>
      <c r="F625" s="258" t="s">
        <v>1401</v>
      </c>
      <c r="G625" s="256"/>
      <c r="H625" s="259">
        <v>108</v>
      </c>
      <c r="I625" s="260"/>
      <c r="J625" s="256"/>
      <c r="K625" s="256"/>
      <c r="L625" s="261"/>
      <c r="M625" s="262"/>
      <c r="N625" s="263"/>
      <c r="O625" s="263"/>
      <c r="P625" s="263"/>
      <c r="Q625" s="263"/>
      <c r="R625" s="263"/>
      <c r="S625" s="263"/>
      <c r="T625" s="264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65" t="s">
        <v>939</v>
      </c>
      <c r="AU625" s="265" t="s">
        <v>87</v>
      </c>
      <c r="AV625" s="13" t="s">
        <v>87</v>
      </c>
      <c r="AW625" s="13" t="s">
        <v>34</v>
      </c>
      <c r="AX625" s="13" t="s">
        <v>77</v>
      </c>
      <c r="AY625" s="265" t="s">
        <v>133</v>
      </c>
    </row>
    <row r="626" s="14" customFormat="1">
      <c r="A626" s="14"/>
      <c r="B626" s="266"/>
      <c r="C626" s="267"/>
      <c r="D626" s="225" t="s">
        <v>939</v>
      </c>
      <c r="E626" s="268" t="s">
        <v>1</v>
      </c>
      <c r="F626" s="269" t="s">
        <v>941</v>
      </c>
      <c r="G626" s="267"/>
      <c r="H626" s="270">
        <v>108</v>
      </c>
      <c r="I626" s="271"/>
      <c r="J626" s="267"/>
      <c r="K626" s="267"/>
      <c r="L626" s="272"/>
      <c r="M626" s="273"/>
      <c r="N626" s="274"/>
      <c r="O626" s="274"/>
      <c r="P626" s="274"/>
      <c r="Q626" s="274"/>
      <c r="R626" s="274"/>
      <c r="S626" s="274"/>
      <c r="T626" s="275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76" t="s">
        <v>939</v>
      </c>
      <c r="AU626" s="276" t="s">
        <v>87</v>
      </c>
      <c r="AV626" s="14" t="s">
        <v>138</v>
      </c>
      <c r="AW626" s="14" t="s">
        <v>34</v>
      </c>
      <c r="AX626" s="14" t="s">
        <v>85</v>
      </c>
      <c r="AY626" s="276" t="s">
        <v>133</v>
      </c>
    </row>
    <row r="627" s="2" customFormat="1" ht="16.5" customHeight="1">
      <c r="A627" s="38"/>
      <c r="B627" s="39"/>
      <c r="C627" s="211" t="s">
        <v>554</v>
      </c>
      <c r="D627" s="211" t="s">
        <v>134</v>
      </c>
      <c r="E627" s="212" t="s">
        <v>1402</v>
      </c>
      <c r="F627" s="213" t="s">
        <v>1403</v>
      </c>
      <c r="G627" s="214" t="s">
        <v>304</v>
      </c>
      <c r="H627" s="215">
        <v>0.80000000000000004</v>
      </c>
      <c r="I627" s="216"/>
      <c r="J627" s="217">
        <f>ROUND(I627*H627,2)</f>
        <v>0</v>
      </c>
      <c r="K627" s="218"/>
      <c r="L627" s="44"/>
      <c r="M627" s="219" t="s">
        <v>1</v>
      </c>
      <c r="N627" s="220" t="s">
        <v>42</v>
      </c>
      <c r="O627" s="91"/>
      <c r="P627" s="221">
        <f>O627*H627</f>
        <v>0</v>
      </c>
      <c r="Q627" s="221">
        <v>0</v>
      </c>
      <c r="R627" s="221">
        <f>Q627*H627</f>
        <v>0</v>
      </c>
      <c r="S627" s="221">
        <v>0</v>
      </c>
      <c r="T627" s="222">
        <f>S627*H627</f>
        <v>0</v>
      </c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R627" s="223" t="s">
        <v>138</v>
      </c>
      <c r="AT627" s="223" t="s">
        <v>134</v>
      </c>
      <c r="AU627" s="223" t="s">
        <v>87</v>
      </c>
      <c r="AY627" s="17" t="s">
        <v>133</v>
      </c>
      <c r="BE627" s="224">
        <f>IF(N627="základní",J627,0)</f>
        <v>0</v>
      </c>
      <c r="BF627" s="224">
        <f>IF(N627="snížená",J627,0)</f>
        <v>0</v>
      </c>
      <c r="BG627" s="224">
        <f>IF(N627="zákl. přenesená",J627,0)</f>
        <v>0</v>
      </c>
      <c r="BH627" s="224">
        <f>IF(N627="sníž. přenesená",J627,0)</f>
        <v>0</v>
      </c>
      <c r="BI627" s="224">
        <f>IF(N627="nulová",J627,0)</f>
        <v>0</v>
      </c>
      <c r="BJ627" s="17" t="s">
        <v>85</v>
      </c>
      <c r="BK627" s="224">
        <f>ROUND(I627*H627,2)</f>
        <v>0</v>
      </c>
      <c r="BL627" s="17" t="s">
        <v>138</v>
      </c>
      <c r="BM627" s="223" t="s">
        <v>557</v>
      </c>
    </row>
    <row r="628" s="13" customFormat="1">
      <c r="A628" s="13"/>
      <c r="B628" s="255"/>
      <c r="C628" s="256"/>
      <c r="D628" s="225" t="s">
        <v>939</v>
      </c>
      <c r="E628" s="257" t="s">
        <v>1</v>
      </c>
      <c r="F628" s="258" t="s">
        <v>1404</v>
      </c>
      <c r="G628" s="256"/>
      <c r="H628" s="259">
        <v>0.80000000000000004</v>
      </c>
      <c r="I628" s="260"/>
      <c r="J628" s="256"/>
      <c r="K628" s="256"/>
      <c r="L628" s="261"/>
      <c r="M628" s="262"/>
      <c r="N628" s="263"/>
      <c r="O628" s="263"/>
      <c r="P628" s="263"/>
      <c r="Q628" s="263"/>
      <c r="R628" s="263"/>
      <c r="S628" s="263"/>
      <c r="T628" s="264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65" t="s">
        <v>939</v>
      </c>
      <c r="AU628" s="265" t="s">
        <v>87</v>
      </c>
      <c r="AV628" s="13" t="s">
        <v>87</v>
      </c>
      <c r="AW628" s="13" t="s">
        <v>34</v>
      </c>
      <c r="AX628" s="13" t="s">
        <v>77</v>
      </c>
      <c r="AY628" s="265" t="s">
        <v>133</v>
      </c>
    </row>
    <row r="629" s="14" customFormat="1">
      <c r="A629" s="14"/>
      <c r="B629" s="266"/>
      <c r="C629" s="267"/>
      <c r="D629" s="225" t="s">
        <v>939</v>
      </c>
      <c r="E629" s="268" t="s">
        <v>1</v>
      </c>
      <c r="F629" s="269" t="s">
        <v>941</v>
      </c>
      <c r="G629" s="267"/>
      <c r="H629" s="270">
        <v>0.80000000000000004</v>
      </c>
      <c r="I629" s="271"/>
      <c r="J629" s="267"/>
      <c r="K629" s="267"/>
      <c r="L629" s="272"/>
      <c r="M629" s="273"/>
      <c r="N629" s="274"/>
      <c r="O629" s="274"/>
      <c r="P629" s="274"/>
      <c r="Q629" s="274"/>
      <c r="R629" s="274"/>
      <c r="S629" s="274"/>
      <c r="T629" s="275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76" t="s">
        <v>939</v>
      </c>
      <c r="AU629" s="276" t="s">
        <v>87</v>
      </c>
      <c r="AV629" s="14" t="s">
        <v>138</v>
      </c>
      <c r="AW629" s="14" t="s">
        <v>34</v>
      </c>
      <c r="AX629" s="14" t="s">
        <v>85</v>
      </c>
      <c r="AY629" s="276" t="s">
        <v>133</v>
      </c>
    </row>
    <row r="630" s="2" customFormat="1" ht="33" customHeight="1">
      <c r="A630" s="38"/>
      <c r="B630" s="39"/>
      <c r="C630" s="211" t="s">
        <v>347</v>
      </c>
      <c r="D630" s="211" t="s">
        <v>134</v>
      </c>
      <c r="E630" s="212" t="s">
        <v>1405</v>
      </c>
      <c r="F630" s="213" t="s">
        <v>1406</v>
      </c>
      <c r="G630" s="214" t="s">
        <v>938</v>
      </c>
      <c r="H630" s="215">
        <v>25.952000000000002</v>
      </c>
      <c r="I630" s="216"/>
      <c r="J630" s="217">
        <f>ROUND(I630*H630,2)</f>
        <v>0</v>
      </c>
      <c r="K630" s="218"/>
      <c r="L630" s="44"/>
      <c r="M630" s="219" t="s">
        <v>1</v>
      </c>
      <c r="N630" s="220" t="s">
        <v>42</v>
      </c>
      <c r="O630" s="91"/>
      <c r="P630" s="221">
        <f>O630*H630</f>
        <v>0</v>
      </c>
      <c r="Q630" s="221">
        <v>0</v>
      </c>
      <c r="R630" s="221">
        <f>Q630*H630</f>
        <v>0</v>
      </c>
      <c r="S630" s="221">
        <v>0</v>
      </c>
      <c r="T630" s="222">
        <f>S630*H630</f>
        <v>0</v>
      </c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R630" s="223" t="s">
        <v>138</v>
      </c>
      <c r="AT630" s="223" t="s">
        <v>134</v>
      </c>
      <c r="AU630" s="223" t="s">
        <v>87</v>
      </c>
      <c r="AY630" s="17" t="s">
        <v>133</v>
      </c>
      <c r="BE630" s="224">
        <f>IF(N630="základní",J630,0)</f>
        <v>0</v>
      </c>
      <c r="BF630" s="224">
        <f>IF(N630="snížená",J630,0)</f>
        <v>0</v>
      </c>
      <c r="BG630" s="224">
        <f>IF(N630="zákl. přenesená",J630,0)</f>
        <v>0</v>
      </c>
      <c r="BH630" s="224">
        <f>IF(N630="sníž. přenesená",J630,0)</f>
        <v>0</v>
      </c>
      <c r="BI630" s="224">
        <f>IF(N630="nulová",J630,0)</f>
        <v>0</v>
      </c>
      <c r="BJ630" s="17" t="s">
        <v>85</v>
      </c>
      <c r="BK630" s="224">
        <f>ROUND(I630*H630,2)</f>
        <v>0</v>
      </c>
      <c r="BL630" s="17" t="s">
        <v>138</v>
      </c>
      <c r="BM630" s="223" t="s">
        <v>559</v>
      </c>
    </row>
    <row r="631" s="15" customFormat="1">
      <c r="A631" s="15"/>
      <c r="B631" s="277"/>
      <c r="C631" s="278"/>
      <c r="D631" s="225" t="s">
        <v>939</v>
      </c>
      <c r="E631" s="279" t="s">
        <v>1</v>
      </c>
      <c r="F631" s="280" t="s">
        <v>1407</v>
      </c>
      <c r="G631" s="278"/>
      <c r="H631" s="279" t="s">
        <v>1</v>
      </c>
      <c r="I631" s="281"/>
      <c r="J631" s="278"/>
      <c r="K631" s="278"/>
      <c r="L631" s="282"/>
      <c r="M631" s="283"/>
      <c r="N631" s="284"/>
      <c r="O631" s="284"/>
      <c r="P631" s="284"/>
      <c r="Q631" s="284"/>
      <c r="R631" s="284"/>
      <c r="S631" s="284"/>
      <c r="T631" s="28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T631" s="286" t="s">
        <v>939</v>
      </c>
      <c r="AU631" s="286" t="s">
        <v>87</v>
      </c>
      <c r="AV631" s="15" t="s">
        <v>85</v>
      </c>
      <c r="AW631" s="15" t="s">
        <v>34</v>
      </c>
      <c r="AX631" s="15" t="s">
        <v>77</v>
      </c>
      <c r="AY631" s="286" t="s">
        <v>133</v>
      </c>
    </row>
    <row r="632" s="13" customFormat="1">
      <c r="A632" s="13"/>
      <c r="B632" s="255"/>
      <c r="C632" s="256"/>
      <c r="D632" s="225" t="s">
        <v>939</v>
      </c>
      <c r="E632" s="257" t="s">
        <v>1</v>
      </c>
      <c r="F632" s="258" t="s">
        <v>1408</v>
      </c>
      <c r="G632" s="256"/>
      <c r="H632" s="259">
        <v>10.43</v>
      </c>
      <c r="I632" s="260"/>
      <c r="J632" s="256"/>
      <c r="K632" s="256"/>
      <c r="L632" s="261"/>
      <c r="M632" s="262"/>
      <c r="N632" s="263"/>
      <c r="O632" s="263"/>
      <c r="P632" s="263"/>
      <c r="Q632" s="263"/>
      <c r="R632" s="263"/>
      <c r="S632" s="263"/>
      <c r="T632" s="264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65" t="s">
        <v>939</v>
      </c>
      <c r="AU632" s="265" t="s">
        <v>87</v>
      </c>
      <c r="AV632" s="13" t="s">
        <v>87</v>
      </c>
      <c r="AW632" s="13" t="s">
        <v>34</v>
      </c>
      <c r="AX632" s="13" t="s">
        <v>77</v>
      </c>
      <c r="AY632" s="265" t="s">
        <v>133</v>
      </c>
    </row>
    <row r="633" s="15" customFormat="1">
      <c r="A633" s="15"/>
      <c r="B633" s="277"/>
      <c r="C633" s="278"/>
      <c r="D633" s="225" t="s">
        <v>939</v>
      </c>
      <c r="E633" s="279" t="s">
        <v>1</v>
      </c>
      <c r="F633" s="280" t="s">
        <v>1409</v>
      </c>
      <c r="G633" s="278"/>
      <c r="H633" s="279" t="s">
        <v>1</v>
      </c>
      <c r="I633" s="281"/>
      <c r="J633" s="278"/>
      <c r="K633" s="278"/>
      <c r="L633" s="282"/>
      <c r="M633" s="283"/>
      <c r="N633" s="284"/>
      <c r="O633" s="284"/>
      <c r="P633" s="284"/>
      <c r="Q633" s="284"/>
      <c r="R633" s="284"/>
      <c r="S633" s="284"/>
      <c r="T633" s="28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T633" s="286" t="s">
        <v>939</v>
      </c>
      <c r="AU633" s="286" t="s">
        <v>87</v>
      </c>
      <c r="AV633" s="15" t="s">
        <v>85</v>
      </c>
      <c r="AW633" s="15" t="s">
        <v>34</v>
      </c>
      <c r="AX633" s="15" t="s">
        <v>77</v>
      </c>
      <c r="AY633" s="286" t="s">
        <v>133</v>
      </c>
    </row>
    <row r="634" s="15" customFormat="1">
      <c r="A634" s="15"/>
      <c r="B634" s="277"/>
      <c r="C634" s="278"/>
      <c r="D634" s="225" t="s">
        <v>939</v>
      </c>
      <c r="E634" s="279" t="s">
        <v>1</v>
      </c>
      <c r="F634" s="280" t="s">
        <v>1083</v>
      </c>
      <c r="G634" s="278"/>
      <c r="H634" s="279" t="s">
        <v>1</v>
      </c>
      <c r="I634" s="281"/>
      <c r="J634" s="278"/>
      <c r="K634" s="278"/>
      <c r="L634" s="282"/>
      <c r="M634" s="283"/>
      <c r="N634" s="284"/>
      <c r="O634" s="284"/>
      <c r="P634" s="284"/>
      <c r="Q634" s="284"/>
      <c r="R634" s="284"/>
      <c r="S634" s="284"/>
      <c r="T634" s="28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T634" s="286" t="s">
        <v>939</v>
      </c>
      <c r="AU634" s="286" t="s">
        <v>87</v>
      </c>
      <c r="AV634" s="15" t="s">
        <v>85</v>
      </c>
      <c r="AW634" s="15" t="s">
        <v>34</v>
      </c>
      <c r="AX634" s="15" t="s">
        <v>77</v>
      </c>
      <c r="AY634" s="286" t="s">
        <v>133</v>
      </c>
    </row>
    <row r="635" s="13" customFormat="1">
      <c r="A635" s="13"/>
      <c r="B635" s="255"/>
      <c r="C635" s="256"/>
      <c r="D635" s="225" t="s">
        <v>939</v>
      </c>
      <c r="E635" s="257" t="s">
        <v>1</v>
      </c>
      <c r="F635" s="258" t="s">
        <v>1410</v>
      </c>
      <c r="G635" s="256"/>
      <c r="H635" s="259">
        <v>6.306</v>
      </c>
      <c r="I635" s="260"/>
      <c r="J635" s="256"/>
      <c r="K635" s="256"/>
      <c r="L635" s="261"/>
      <c r="M635" s="262"/>
      <c r="N635" s="263"/>
      <c r="O635" s="263"/>
      <c r="P635" s="263"/>
      <c r="Q635" s="263"/>
      <c r="R635" s="263"/>
      <c r="S635" s="263"/>
      <c r="T635" s="264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65" t="s">
        <v>939</v>
      </c>
      <c r="AU635" s="265" t="s">
        <v>87</v>
      </c>
      <c r="AV635" s="13" t="s">
        <v>87</v>
      </c>
      <c r="AW635" s="13" t="s">
        <v>34</v>
      </c>
      <c r="AX635" s="13" t="s">
        <v>77</v>
      </c>
      <c r="AY635" s="265" t="s">
        <v>133</v>
      </c>
    </row>
    <row r="636" s="15" customFormat="1">
      <c r="A636" s="15"/>
      <c r="B636" s="277"/>
      <c r="C636" s="278"/>
      <c r="D636" s="225" t="s">
        <v>939</v>
      </c>
      <c r="E636" s="279" t="s">
        <v>1</v>
      </c>
      <c r="F636" s="280" t="s">
        <v>1042</v>
      </c>
      <c r="G636" s="278"/>
      <c r="H636" s="279" t="s">
        <v>1</v>
      </c>
      <c r="I636" s="281"/>
      <c r="J636" s="278"/>
      <c r="K636" s="278"/>
      <c r="L636" s="282"/>
      <c r="M636" s="283"/>
      <c r="N636" s="284"/>
      <c r="O636" s="284"/>
      <c r="P636" s="284"/>
      <c r="Q636" s="284"/>
      <c r="R636" s="284"/>
      <c r="S636" s="284"/>
      <c r="T636" s="28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T636" s="286" t="s">
        <v>939</v>
      </c>
      <c r="AU636" s="286" t="s">
        <v>87</v>
      </c>
      <c r="AV636" s="15" t="s">
        <v>85</v>
      </c>
      <c r="AW636" s="15" t="s">
        <v>34</v>
      </c>
      <c r="AX636" s="15" t="s">
        <v>77</v>
      </c>
      <c r="AY636" s="286" t="s">
        <v>133</v>
      </c>
    </row>
    <row r="637" s="13" customFormat="1">
      <c r="A637" s="13"/>
      <c r="B637" s="255"/>
      <c r="C637" s="256"/>
      <c r="D637" s="225" t="s">
        <v>939</v>
      </c>
      <c r="E637" s="257" t="s">
        <v>1</v>
      </c>
      <c r="F637" s="258" t="s">
        <v>1411</v>
      </c>
      <c r="G637" s="256"/>
      <c r="H637" s="259">
        <v>9.2159999999999993</v>
      </c>
      <c r="I637" s="260"/>
      <c r="J637" s="256"/>
      <c r="K637" s="256"/>
      <c r="L637" s="261"/>
      <c r="M637" s="262"/>
      <c r="N637" s="263"/>
      <c r="O637" s="263"/>
      <c r="P637" s="263"/>
      <c r="Q637" s="263"/>
      <c r="R637" s="263"/>
      <c r="S637" s="263"/>
      <c r="T637" s="264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65" t="s">
        <v>939</v>
      </c>
      <c r="AU637" s="265" t="s">
        <v>87</v>
      </c>
      <c r="AV637" s="13" t="s">
        <v>87</v>
      </c>
      <c r="AW637" s="13" t="s">
        <v>34</v>
      </c>
      <c r="AX637" s="13" t="s">
        <v>77</v>
      </c>
      <c r="AY637" s="265" t="s">
        <v>133</v>
      </c>
    </row>
    <row r="638" s="14" customFormat="1">
      <c r="A638" s="14"/>
      <c r="B638" s="266"/>
      <c r="C638" s="267"/>
      <c r="D638" s="225" t="s">
        <v>939</v>
      </c>
      <c r="E638" s="268" t="s">
        <v>1</v>
      </c>
      <c r="F638" s="269" t="s">
        <v>941</v>
      </c>
      <c r="G638" s="267"/>
      <c r="H638" s="270">
        <v>25.951999999999998</v>
      </c>
      <c r="I638" s="271"/>
      <c r="J638" s="267"/>
      <c r="K638" s="267"/>
      <c r="L638" s="272"/>
      <c r="M638" s="273"/>
      <c r="N638" s="274"/>
      <c r="O638" s="274"/>
      <c r="P638" s="274"/>
      <c r="Q638" s="274"/>
      <c r="R638" s="274"/>
      <c r="S638" s="274"/>
      <c r="T638" s="275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76" t="s">
        <v>939</v>
      </c>
      <c r="AU638" s="276" t="s">
        <v>87</v>
      </c>
      <c r="AV638" s="14" t="s">
        <v>138</v>
      </c>
      <c r="AW638" s="14" t="s">
        <v>34</v>
      </c>
      <c r="AX638" s="14" t="s">
        <v>85</v>
      </c>
      <c r="AY638" s="276" t="s">
        <v>133</v>
      </c>
    </row>
    <row r="639" s="2" customFormat="1" ht="24.15" customHeight="1">
      <c r="A639" s="38"/>
      <c r="B639" s="39"/>
      <c r="C639" s="211" t="s">
        <v>562</v>
      </c>
      <c r="D639" s="211" t="s">
        <v>134</v>
      </c>
      <c r="E639" s="212" t="s">
        <v>1412</v>
      </c>
      <c r="F639" s="213" t="s">
        <v>1413</v>
      </c>
      <c r="G639" s="214" t="s">
        <v>938</v>
      </c>
      <c r="H639" s="215">
        <v>165.65000000000001</v>
      </c>
      <c r="I639" s="216"/>
      <c r="J639" s="217">
        <f>ROUND(I639*H639,2)</f>
        <v>0</v>
      </c>
      <c r="K639" s="218"/>
      <c r="L639" s="44"/>
      <c r="M639" s="219" t="s">
        <v>1</v>
      </c>
      <c r="N639" s="220" t="s">
        <v>42</v>
      </c>
      <c r="O639" s="91"/>
      <c r="P639" s="221">
        <f>O639*H639</f>
        <v>0</v>
      </c>
      <c r="Q639" s="221">
        <v>0</v>
      </c>
      <c r="R639" s="221">
        <f>Q639*H639</f>
        <v>0</v>
      </c>
      <c r="S639" s="221">
        <v>0</v>
      </c>
      <c r="T639" s="222">
        <f>S639*H639</f>
        <v>0</v>
      </c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R639" s="223" t="s">
        <v>138</v>
      </c>
      <c r="AT639" s="223" t="s">
        <v>134</v>
      </c>
      <c r="AU639" s="223" t="s">
        <v>87</v>
      </c>
      <c r="AY639" s="17" t="s">
        <v>133</v>
      </c>
      <c r="BE639" s="224">
        <f>IF(N639="základní",J639,0)</f>
        <v>0</v>
      </c>
      <c r="BF639" s="224">
        <f>IF(N639="snížená",J639,0)</f>
        <v>0</v>
      </c>
      <c r="BG639" s="224">
        <f>IF(N639="zákl. přenesená",J639,0)</f>
        <v>0</v>
      </c>
      <c r="BH639" s="224">
        <f>IF(N639="sníž. přenesená",J639,0)</f>
        <v>0</v>
      </c>
      <c r="BI639" s="224">
        <f>IF(N639="nulová",J639,0)</f>
        <v>0</v>
      </c>
      <c r="BJ639" s="17" t="s">
        <v>85</v>
      </c>
      <c r="BK639" s="224">
        <f>ROUND(I639*H639,2)</f>
        <v>0</v>
      </c>
      <c r="BL639" s="17" t="s">
        <v>138</v>
      </c>
      <c r="BM639" s="223" t="s">
        <v>565</v>
      </c>
    </row>
    <row r="640" s="15" customFormat="1">
      <c r="A640" s="15"/>
      <c r="B640" s="277"/>
      <c r="C640" s="278"/>
      <c r="D640" s="225" t="s">
        <v>939</v>
      </c>
      <c r="E640" s="279" t="s">
        <v>1</v>
      </c>
      <c r="F640" s="280" t="s">
        <v>1083</v>
      </c>
      <c r="G640" s="278"/>
      <c r="H640" s="279" t="s">
        <v>1</v>
      </c>
      <c r="I640" s="281"/>
      <c r="J640" s="278"/>
      <c r="K640" s="278"/>
      <c r="L640" s="282"/>
      <c r="M640" s="283"/>
      <c r="N640" s="284"/>
      <c r="O640" s="284"/>
      <c r="P640" s="284"/>
      <c r="Q640" s="284"/>
      <c r="R640" s="284"/>
      <c r="S640" s="284"/>
      <c r="T640" s="28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T640" s="286" t="s">
        <v>939</v>
      </c>
      <c r="AU640" s="286" t="s">
        <v>87</v>
      </c>
      <c r="AV640" s="15" t="s">
        <v>85</v>
      </c>
      <c r="AW640" s="15" t="s">
        <v>34</v>
      </c>
      <c r="AX640" s="15" t="s">
        <v>77</v>
      </c>
      <c r="AY640" s="286" t="s">
        <v>133</v>
      </c>
    </row>
    <row r="641" s="13" customFormat="1">
      <c r="A641" s="13"/>
      <c r="B641" s="255"/>
      <c r="C641" s="256"/>
      <c r="D641" s="225" t="s">
        <v>939</v>
      </c>
      <c r="E641" s="257" t="s">
        <v>1</v>
      </c>
      <c r="F641" s="258" t="s">
        <v>1414</v>
      </c>
      <c r="G641" s="256"/>
      <c r="H641" s="259">
        <v>73.489999999999995</v>
      </c>
      <c r="I641" s="260"/>
      <c r="J641" s="256"/>
      <c r="K641" s="256"/>
      <c r="L641" s="261"/>
      <c r="M641" s="262"/>
      <c r="N641" s="263"/>
      <c r="O641" s="263"/>
      <c r="P641" s="263"/>
      <c r="Q641" s="263"/>
      <c r="R641" s="263"/>
      <c r="S641" s="263"/>
      <c r="T641" s="264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65" t="s">
        <v>939</v>
      </c>
      <c r="AU641" s="265" t="s">
        <v>87</v>
      </c>
      <c r="AV641" s="13" t="s">
        <v>87</v>
      </c>
      <c r="AW641" s="13" t="s">
        <v>34</v>
      </c>
      <c r="AX641" s="13" t="s">
        <v>77</v>
      </c>
      <c r="AY641" s="265" t="s">
        <v>133</v>
      </c>
    </row>
    <row r="642" s="15" customFormat="1">
      <c r="A642" s="15"/>
      <c r="B642" s="277"/>
      <c r="C642" s="278"/>
      <c r="D642" s="225" t="s">
        <v>939</v>
      </c>
      <c r="E642" s="279" t="s">
        <v>1</v>
      </c>
      <c r="F642" s="280" t="s">
        <v>1042</v>
      </c>
      <c r="G642" s="278"/>
      <c r="H642" s="279" t="s">
        <v>1</v>
      </c>
      <c r="I642" s="281"/>
      <c r="J642" s="278"/>
      <c r="K642" s="278"/>
      <c r="L642" s="282"/>
      <c r="M642" s="283"/>
      <c r="N642" s="284"/>
      <c r="O642" s="284"/>
      <c r="P642" s="284"/>
      <c r="Q642" s="284"/>
      <c r="R642" s="284"/>
      <c r="S642" s="284"/>
      <c r="T642" s="28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T642" s="286" t="s">
        <v>939</v>
      </c>
      <c r="AU642" s="286" t="s">
        <v>87</v>
      </c>
      <c r="AV642" s="15" t="s">
        <v>85</v>
      </c>
      <c r="AW642" s="15" t="s">
        <v>34</v>
      </c>
      <c r="AX642" s="15" t="s">
        <v>77</v>
      </c>
      <c r="AY642" s="286" t="s">
        <v>133</v>
      </c>
    </row>
    <row r="643" s="13" customFormat="1">
      <c r="A643" s="13"/>
      <c r="B643" s="255"/>
      <c r="C643" s="256"/>
      <c r="D643" s="225" t="s">
        <v>939</v>
      </c>
      <c r="E643" s="257" t="s">
        <v>1</v>
      </c>
      <c r="F643" s="258" t="s">
        <v>1415</v>
      </c>
      <c r="G643" s="256"/>
      <c r="H643" s="259">
        <v>92.159999999999997</v>
      </c>
      <c r="I643" s="260"/>
      <c r="J643" s="256"/>
      <c r="K643" s="256"/>
      <c r="L643" s="261"/>
      <c r="M643" s="262"/>
      <c r="N643" s="263"/>
      <c r="O643" s="263"/>
      <c r="P643" s="263"/>
      <c r="Q643" s="263"/>
      <c r="R643" s="263"/>
      <c r="S643" s="263"/>
      <c r="T643" s="264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65" t="s">
        <v>939</v>
      </c>
      <c r="AU643" s="265" t="s">
        <v>87</v>
      </c>
      <c r="AV643" s="13" t="s">
        <v>87</v>
      </c>
      <c r="AW643" s="13" t="s">
        <v>34</v>
      </c>
      <c r="AX643" s="13" t="s">
        <v>77</v>
      </c>
      <c r="AY643" s="265" t="s">
        <v>133</v>
      </c>
    </row>
    <row r="644" s="14" customFormat="1">
      <c r="A644" s="14"/>
      <c r="B644" s="266"/>
      <c r="C644" s="267"/>
      <c r="D644" s="225" t="s">
        <v>939</v>
      </c>
      <c r="E644" s="268" t="s">
        <v>1</v>
      </c>
      <c r="F644" s="269" t="s">
        <v>941</v>
      </c>
      <c r="G644" s="267"/>
      <c r="H644" s="270">
        <v>165.64999999999998</v>
      </c>
      <c r="I644" s="271"/>
      <c r="J644" s="267"/>
      <c r="K644" s="267"/>
      <c r="L644" s="272"/>
      <c r="M644" s="273"/>
      <c r="N644" s="274"/>
      <c r="O644" s="274"/>
      <c r="P644" s="274"/>
      <c r="Q644" s="274"/>
      <c r="R644" s="274"/>
      <c r="S644" s="274"/>
      <c r="T644" s="275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76" t="s">
        <v>939</v>
      </c>
      <c r="AU644" s="276" t="s">
        <v>87</v>
      </c>
      <c r="AV644" s="14" t="s">
        <v>138</v>
      </c>
      <c r="AW644" s="14" t="s">
        <v>34</v>
      </c>
      <c r="AX644" s="14" t="s">
        <v>85</v>
      </c>
      <c r="AY644" s="276" t="s">
        <v>133</v>
      </c>
    </row>
    <row r="645" s="2" customFormat="1" ht="16.5" customHeight="1">
      <c r="A645" s="38"/>
      <c r="B645" s="39"/>
      <c r="C645" s="211" t="s">
        <v>351</v>
      </c>
      <c r="D645" s="211" t="s">
        <v>134</v>
      </c>
      <c r="E645" s="212" t="s">
        <v>1416</v>
      </c>
      <c r="F645" s="213" t="s">
        <v>1417</v>
      </c>
      <c r="G645" s="214" t="s">
        <v>1050</v>
      </c>
      <c r="H645" s="215">
        <v>3</v>
      </c>
      <c r="I645" s="216"/>
      <c r="J645" s="217">
        <f>ROUND(I645*H645,2)</f>
        <v>0</v>
      </c>
      <c r="K645" s="218"/>
      <c r="L645" s="44"/>
      <c r="M645" s="219" t="s">
        <v>1</v>
      </c>
      <c r="N645" s="220" t="s">
        <v>42</v>
      </c>
      <c r="O645" s="91"/>
      <c r="P645" s="221">
        <f>O645*H645</f>
        <v>0</v>
      </c>
      <c r="Q645" s="221">
        <v>0</v>
      </c>
      <c r="R645" s="221">
        <f>Q645*H645</f>
        <v>0</v>
      </c>
      <c r="S645" s="221">
        <v>0</v>
      </c>
      <c r="T645" s="222">
        <f>S645*H645</f>
        <v>0</v>
      </c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R645" s="223" t="s">
        <v>138</v>
      </c>
      <c r="AT645" s="223" t="s">
        <v>134</v>
      </c>
      <c r="AU645" s="223" t="s">
        <v>87</v>
      </c>
      <c r="AY645" s="17" t="s">
        <v>133</v>
      </c>
      <c r="BE645" s="224">
        <f>IF(N645="základní",J645,0)</f>
        <v>0</v>
      </c>
      <c r="BF645" s="224">
        <f>IF(N645="snížená",J645,0)</f>
        <v>0</v>
      </c>
      <c r="BG645" s="224">
        <f>IF(N645="zákl. přenesená",J645,0)</f>
        <v>0</v>
      </c>
      <c r="BH645" s="224">
        <f>IF(N645="sníž. přenesená",J645,0)</f>
        <v>0</v>
      </c>
      <c r="BI645" s="224">
        <f>IF(N645="nulová",J645,0)</f>
        <v>0</v>
      </c>
      <c r="BJ645" s="17" t="s">
        <v>85</v>
      </c>
      <c r="BK645" s="224">
        <f>ROUND(I645*H645,2)</f>
        <v>0</v>
      </c>
      <c r="BL645" s="17" t="s">
        <v>138</v>
      </c>
      <c r="BM645" s="223" t="s">
        <v>569</v>
      </c>
    </row>
    <row r="646" s="2" customFormat="1" ht="16.5" customHeight="1">
      <c r="A646" s="38"/>
      <c r="B646" s="39"/>
      <c r="C646" s="230" t="s">
        <v>570</v>
      </c>
      <c r="D646" s="230" t="s">
        <v>574</v>
      </c>
      <c r="E646" s="231" t="s">
        <v>1418</v>
      </c>
      <c r="F646" s="232" t="s">
        <v>1419</v>
      </c>
      <c r="G646" s="233" t="s">
        <v>1050</v>
      </c>
      <c r="H646" s="234">
        <v>3</v>
      </c>
      <c r="I646" s="235"/>
      <c r="J646" s="236">
        <f>ROUND(I646*H646,2)</f>
        <v>0</v>
      </c>
      <c r="K646" s="237"/>
      <c r="L646" s="238"/>
      <c r="M646" s="239" t="s">
        <v>1</v>
      </c>
      <c r="N646" s="240" t="s">
        <v>42</v>
      </c>
      <c r="O646" s="91"/>
      <c r="P646" s="221">
        <f>O646*H646</f>
        <v>0</v>
      </c>
      <c r="Q646" s="221">
        <v>0</v>
      </c>
      <c r="R646" s="221">
        <f>Q646*H646</f>
        <v>0</v>
      </c>
      <c r="S646" s="221">
        <v>0</v>
      </c>
      <c r="T646" s="222">
        <f>S646*H646</f>
        <v>0</v>
      </c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R646" s="223" t="s">
        <v>147</v>
      </c>
      <c r="AT646" s="223" t="s">
        <v>574</v>
      </c>
      <c r="AU646" s="223" t="s">
        <v>87</v>
      </c>
      <c r="AY646" s="17" t="s">
        <v>133</v>
      </c>
      <c r="BE646" s="224">
        <f>IF(N646="základní",J646,0)</f>
        <v>0</v>
      </c>
      <c r="BF646" s="224">
        <f>IF(N646="snížená",J646,0)</f>
        <v>0</v>
      </c>
      <c r="BG646" s="224">
        <f>IF(N646="zákl. přenesená",J646,0)</f>
        <v>0</v>
      </c>
      <c r="BH646" s="224">
        <f>IF(N646="sníž. přenesená",J646,0)</f>
        <v>0</v>
      </c>
      <c r="BI646" s="224">
        <f>IF(N646="nulová",J646,0)</f>
        <v>0</v>
      </c>
      <c r="BJ646" s="17" t="s">
        <v>85</v>
      </c>
      <c r="BK646" s="224">
        <f>ROUND(I646*H646,2)</f>
        <v>0</v>
      </c>
      <c r="BL646" s="17" t="s">
        <v>138</v>
      </c>
      <c r="BM646" s="223" t="s">
        <v>573</v>
      </c>
    </row>
    <row r="647" s="2" customFormat="1" ht="24.15" customHeight="1">
      <c r="A647" s="38"/>
      <c r="B647" s="39"/>
      <c r="C647" s="211" t="s">
        <v>354</v>
      </c>
      <c r="D647" s="211" t="s">
        <v>134</v>
      </c>
      <c r="E647" s="212" t="s">
        <v>1420</v>
      </c>
      <c r="F647" s="213" t="s">
        <v>1421</v>
      </c>
      <c r="G647" s="214" t="s">
        <v>938</v>
      </c>
      <c r="H647" s="215">
        <v>24.861999999999998</v>
      </c>
      <c r="I647" s="216"/>
      <c r="J647" s="217">
        <f>ROUND(I647*H647,2)</f>
        <v>0</v>
      </c>
      <c r="K647" s="218"/>
      <c r="L647" s="44"/>
      <c r="M647" s="219" t="s">
        <v>1</v>
      </c>
      <c r="N647" s="220" t="s">
        <v>42</v>
      </c>
      <c r="O647" s="91"/>
      <c r="P647" s="221">
        <f>O647*H647</f>
        <v>0</v>
      </c>
      <c r="Q647" s="221">
        <v>0</v>
      </c>
      <c r="R647" s="221">
        <f>Q647*H647</f>
        <v>0</v>
      </c>
      <c r="S647" s="221">
        <v>0</v>
      </c>
      <c r="T647" s="222">
        <f>S647*H647</f>
        <v>0</v>
      </c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R647" s="223" t="s">
        <v>138</v>
      </c>
      <c r="AT647" s="223" t="s">
        <v>134</v>
      </c>
      <c r="AU647" s="223" t="s">
        <v>87</v>
      </c>
      <c r="AY647" s="17" t="s">
        <v>133</v>
      </c>
      <c r="BE647" s="224">
        <f>IF(N647="základní",J647,0)</f>
        <v>0</v>
      </c>
      <c r="BF647" s="224">
        <f>IF(N647="snížená",J647,0)</f>
        <v>0</v>
      </c>
      <c r="BG647" s="224">
        <f>IF(N647="zákl. přenesená",J647,0)</f>
        <v>0</v>
      </c>
      <c r="BH647" s="224">
        <f>IF(N647="sníž. přenesená",J647,0)</f>
        <v>0</v>
      </c>
      <c r="BI647" s="224">
        <f>IF(N647="nulová",J647,0)</f>
        <v>0</v>
      </c>
      <c r="BJ647" s="17" t="s">
        <v>85</v>
      </c>
      <c r="BK647" s="224">
        <f>ROUND(I647*H647,2)</f>
        <v>0</v>
      </c>
      <c r="BL647" s="17" t="s">
        <v>138</v>
      </c>
      <c r="BM647" s="223" t="s">
        <v>577</v>
      </c>
    </row>
    <row r="648" s="15" customFormat="1">
      <c r="A648" s="15"/>
      <c r="B648" s="277"/>
      <c r="C648" s="278"/>
      <c r="D648" s="225" t="s">
        <v>939</v>
      </c>
      <c r="E648" s="279" t="s">
        <v>1</v>
      </c>
      <c r="F648" s="280" t="s">
        <v>1083</v>
      </c>
      <c r="G648" s="278"/>
      <c r="H648" s="279" t="s">
        <v>1</v>
      </c>
      <c r="I648" s="281"/>
      <c r="J648" s="278"/>
      <c r="K648" s="278"/>
      <c r="L648" s="282"/>
      <c r="M648" s="283"/>
      <c r="N648" s="284"/>
      <c r="O648" s="284"/>
      <c r="P648" s="284"/>
      <c r="Q648" s="284"/>
      <c r="R648" s="284"/>
      <c r="S648" s="284"/>
      <c r="T648" s="28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T648" s="286" t="s">
        <v>939</v>
      </c>
      <c r="AU648" s="286" t="s">
        <v>87</v>
      </c>
      <c r="AV648" s="15" t="s">
        <v>85</v>
      </c>
      <c r="AW648" s="15" t="s">
        <v>34</v>
      </c>
      <c r="AX648" s="15" t="s">
        <v>77</v>
      </c>
      <c r="AY648" s="286" t="s">
        <v>133</v>
      </c>
    </row>
    <row r="649" s="13" customFormat="1">
      <c r="A649" s="13"/>
      <c r="B649" s="255"/>
      <c r="C649" s="256"/>
      <c r="D649" s="225" t="s">
        <v>939</v>
      </c>
      <c r="E649" s="257" t="s">
        <v>1</v>
      </c>
      <c r="F649" s="258" t="s">
        <v>1422</v>
      </c>
      <c r="G649" s="256"/>
      <c r="H649" s="259">
        <v>10.032</v>
      </c>
      <c r="I649" s="260"/>
      <c r="J649" s="256"/>
      <c r="K649" s="256"/>
      <c r="L649" s="261"/>
      <c r="M649" s="262"/>
      <c r="N649" s="263"/>
      <c r="O649" s="263"/>
      <c r="P649" s="263"/>
      <c r="Q649" s="263"/>
      <c r="R649" s="263"/>
      <c r="S649" s="263"/>
      <c r="T649" s="264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65" t="s">
        <v>939</v>
      </c>
      <c r="AU649" s="265" t="s">
        <v>87</v>
      </c>
      <c r="AV649" s="13" t="s">
        <v>87</v>
      </c>
      <c r="AW649" s="13" t="s">
        <v>34</v>
      </c>
      <c r="AX649" s="13" t="s">
        <v>77</v>
      </c>
      <c r="AY649" s="265" t="s">
        <v>133</v>
      </c>
    </row>
    <row r="650" s="15" customFormat="1">
      <c r="A650" s="15"/>
      <c r="B650" s="277"/>
      <c r="C650" s="278"/>
      <c r="D650" s="225" t="s">
        <v>939</v>
      </c>
      <c r="E650" s="279" t="s">
        <v>1</v>
      </c>
      <c r="F650" s="280" t="s">
        <v>1042</v>
      </c>
      <c r="G650" s="278"/>
      <c r="H650" s="279" t="s">
        <v>1</v>
      </c>
      <c r="I650" s="281"/>
      <c r="J650" s="278"/>
      <c r="K650" s="278"/>
      <c r="L650" s="282"/>
      <c r="M650" s="283"/>
      <c r="N650" s="284"/>
      <c r="O650" s="284"/>
      <c r="P650" s="284"/>
      <c r="Q650" s="284"/>
      <c r="R650" s="284"/>
      <c r="S650" s="284"/>
      <c r="T650" s="28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T650" s="286" t="s">
        <v>939</v>
      </c>
      <c r="AU650" s="286" t="s">
        <v>87</v>
      </c>
      <c r="AV650" s="15" t="s">
        <v>85</v>
      </c>
      <c r="AW650" s="15" t="s">
        <v>34</v>
      </c>
      <c r="AX650" s="15" t="s">
        <v>77</v>
      </c>
      <c r="AY650" s="286" t="s">
        <v>133</v>
      </c>
    </row>
    <row r="651" s="13" customFormat="1">
      <c r="A651" s="13"/>
      <c r="B651" s="255"/>
      <c r="C651" s="256"/>
      <c r="D651" s="225" t="s">
        <v>939</v>
      </c>
      <c r="E651" s="257" t="s">
        <v>1</v>
      </c>
      <c r="F651" s="258" t="s">
        <v>1423</v>
      </c>
      <c r="G651" s="256"/>
      <c r="H651" s="259">
        <v>11.362</v>
      </c>
      <c r="I651" s="260"/>
      <c r="J651" s="256"/>
      <c r="K651" s="256"/>
      <c r="L651" s="261"/>
      <c r="M651" s="262"/>
      <c r="N651" s="263"/>
      <c r="O651" s="263"/>
      <c r="P651" s="263"/>
      <c r="Q651" s="263"/>
      <c r="R651" s="263"/>
      <c r="S651" s="263"/>
      <c r="T651" s="264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65" t="s">
        <v>939</v>
      </c>
      <c r="AU651" s="265" t="s">
        <v>87</v>
      </c>
      <c r="AV651" s="13" t="s">
        <v>87</v>
      </c>
      <c r="AW651" s="13" t="s">
        <v>34</v>
      </c>
      <c r="AX651" s="13" t="s">
        <v>77</v>
      </c>
      <c r="AY651" s="265" t="s">
        <v>133</v>
      </c>
    </row>
    <row r="652" s="13" customFormat="1">
      <c r="A652" s="13"/>
      <c r="B652" s="255"/>
      <c r="C652" s="256"/>
      <c r="D652" s="225" t="s">
        <v>939</v>
      </c>
      <c r="E652" s="257" t="s">
        <v>1</v>
      </c>
      <c r="F652" s="258" t="s">
        <v>1424</v>
      </c>
      <c r="G652" s="256"/>
      <c r="H652" s="259">
        <v>3.468</v>
      </c>
      <c r="I652" s="260"/>
      <c r="J652" s="256"/>
      <c r="K652" s="256"/>
      <c r="L652" s="261"/>
      <c r="M652" s="262"/>
      <c r="N652" s="263"/>
      <c r="O652" s="263"/>
      <c r="P652" s="263"/>
      <c r="Q652" s="263"/>
      <c r="R652" s="263"/>
      <c r="S652" s="263"/>
      <c r="T652" s="264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65" t="s">
        <v>939</v>
      </c>
      <c r="AU652" s="265" t="s">
        <v>87</v>
      </c>
      <c r="AV652" s="13" t="s">
        <v>87</v>
      </c>
      <c r="AW652" s="13" t="s">
        <v>34</v>
      </c>
      <c r="AX652" s="13" t="s">
        <v>77</v>
      </c>
      <c r="AY652" s="265" t="s">
        <v>133</v>
      </c>
    </row>
    <row r="653" s="14" customFormat="1">
      <c r="A653" s="14"/>
      <c r="B653" s="266"/>
      <c r="C653" s="267"/>
      <c r="D653" s="225" t="s">
        <v>939</v>
      </c>
      <c r="E653" s="268" t="s">
        <v>1</v>
      </c>
      <c r="F653" s="269" t="s">
        <v>941</v>
      </c>
      <c r="G653" s="267"/>
      <c r="H653" s="270">
        <v>24.861999999999998</v>
      </c>
      <c r="I653" s="271"/>
      <c r="J653" s="267"/>
      <c r="K653" s="267"/>
      <c r="L653" s="272"/>
      <c r="M653" s="273"/>
      <c r="N653" s="274"/>
      <c r="O653" s="274"/>
      <c r="P653" s="274"/>
      <c r="Q653" s="274"/>
      <c r="R653" s="274"/>
      <c r="S653" s="274"/>
      <c r="T653" s="275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76" t="s">
        <v>939</v>
      </c>
      <c r="AU653" s="276" t="s">
        <v>87</v>
      </c>
      <c r="AV653" s="14" t="s">
        <v>138</v>
      </c>
      <c r="AW653" s="14" t="s">
        <v>34</v>
      </c>
      <c r="AX653" s="14" t="s">
        <v>85</v>
      </c>
      <c r="AY653" s="276" t="s">
        <v>133</v>
      </c>
    </row>
    <row r="654" s="2" customFormat="1" ht="24.15" customHeight="1">
      <c r="A654" s="38"/>
      <c r="B654" s="39"/>
      <c r="C654" s="211" t="s">
        <v>578</v>
      </c>
      <c r="D654" s="211" t="s">
        <v>134</v>
      </c>
      <c r="E654" s="212" t="s">
        <v>1425</v>
      </c>
      <c r="F654" s="213" t="s">
        <v>1426</v>
      </c>
      <c r="G654" s="214" t="s">
        <v>938</v>
      </c>
      <c r="H654" s="215">
        <v>10.880000000000001</v>
      </c>
      <c r="I654" s="216"/>
      <c r="J654" s="217">
        <f>ROUND(I654*H654,2)</f>
        <v>0</v>
      </c>
      <c r="K654" s="218"/>
      <c r="L654" s="44"/>
      <c r="M654" s="219" t="s">
        <v>1</v>
      </c>
      <c r="N654" s="220" t="s">
        <v>42</v>
      </c>
      <c r="O654" s="91"/>
      <c r="P654" s="221">
        <f>O654*H654</f>
        <v>0</v>
      </c>
      <c r="Q654" s="221">
        <v>0</v>
      </c>
      <c r="R654" s="221">
        <f>Q654*H654</f>
        <v>0</v>
      </c>
      <c r="S654" s="221">
        <v>0</v>
      </c>
      <c r="T654" s="222">
        <f>S654*H654</f>
        <v>0</v>
      </c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R654" s="223" t="s">
        <v>138</v>
      </c>
      <c r="AT654" s="223" t="s">
        <v>134</v>
      </c>
      <c r="AU654" s="223" t="s">
        <v>87</v>
      </c>
      <c r="AY654" s="17" t="s">
        <v>133</v>
      </c>
      <c r="BE654" s="224">
        <f>IF(N654="základní",J654,0)</f>
        <v>0</v>
      </c>
      <c r="BF654" s="224">
        <f>IF(N654="snížená",J654,0)</f>
        <v>0</v>
      </c>
      <c r="BG654" s="224">
        <f>IF(N654="zákl. přenesená",J654,0)</f>
        <v>0</v>
      </c>
      <c r="BH654" s="224">
        <f>IF(N654="sníž. přenesená",J654,0)</f>
        <v>0</v>
      </c>
      <c r="BI654" s="224">
        <f>IF(N654="nulová",J654,0)</f>
        <v>0</v>
      </c>
      <c r="BJ654" s="17" t="s">
        <v>85</v>
      </c>
      <c r="BK654" s="224">
        <f>ROUND(I654*H654,2)</f>
        <v>0</v>
      </c>
      <c r="BL654" s="17" t="s">
        <v>138</v>
      </c>
      <c r="BM654" s="223" t="s">
        <v>581</v>
      </c>
    </row>
    <row r="655" s="15" customFormat="1">
      <c r="A655" s="15"/>
      <c r="B655" s="277"/>
      <c r="C655" s="278"/>
      <c r="D655" s="225" t="s">
        <v>939</v>
      </c>
      <c r="E655" s="279" t="s">
        <v>1</v>
      </c>
      <c r="F655" s="280" t="s">
        <v>1042</v>
      </c>
      <c r="G655" s="278"/>
      <c r="H655" s="279" t="s">
        <v>1</v>
      </c>
      <c r="I655" s="281"/>
      <c r="J655" s="278"/>
      <c r="K655" s="278"/>
      <c r="L655" s="282"/>
      <c r="M655" s="283"/>
      <c r="N655" s="284"/>
      <c r="O655" s="284"/>
      <c r="P655" s="284"/>
      <c r="Q655" s="284"/>
      <c r="R655" s="284"/>
      <c r="S655" s="284"/>
      <c r="T655" s="28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T655" s="286" t="s">
        <v>939</v>
      </c>
      <c r="AU655" s="286" t="s">
        <v>87</v>
      </c>
      <c r="AV655" s="15" t="s">
        <v>85</v>
      </c>
      <c r="AW655" s="15" t="s">
        <v>34</v>
      </c>
      <c r="AX655" s="15" t="s">
        <v>77</v>
      </c>
      <c r="AY655" s="286" t="s">
        <v>133</v>
      </c>
    </row>
    <row r="656" s="13" customFormat="1">
      <c r="A656" s="13"/>
      <c r="B656" s="255"/>
      <c r="C656" s="256"/>
      <c r="D656" s="225" t="s">
        <v>939</v>
      </c>
      <c r="E656" s="257" t="s">
        <v>1</v>
      </c>
      <c r="F656" s="258" t="s">
        <v>1427</v>
      </c>
      <c r="G656" s="256"/>
      <c r="H656" s="259">
        <v>10.880000000000001</v>
      </c>
      <c r="I656" s="260"/>
      <c r="J656" s="256"/>
      <c r="K656" s="256"/>
      <c r="L656" s="261"/>
      <c r="M656" s="262"/>
      <c r="N656" s="263"/>
      <c r="O656" s="263"/>
      <c r="P656" s="263"/>
      <c r="Q656" s="263"/>
      <c r="R656" s="263"/>
      <c r="S656" s="263"/>
      <c r="T656" s="264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65" t="s">
        <v>939</v>
      </c>
      <c r="AU656" s="265" t="s">
        <v>87</v>
      </c>
      <c r="AV656" s="13" t="s">
        <v>87</v>
      </c>
      <c r="AW656" s="13" t="s">
        <v>34</v>
      </c>
      <c r="AX656" s="13" t="s">
        <v>77</v>
      </c>
      <c r="AY656" s="265" t="s">
        <v>133</v>
      </c>
    </row>
    <row r="657" s="14" customFormat="1">
      <c r="A657" s="14"/>
      <c r="B657" s="266"/>
      <c r="C657" s="267"/>
      <c r="D657" s="225" t="s">
        <v>939</v>
      </c>
      <c r="E657" s="268" t="s">
        <v>1</v>
      </c>
      <c r="F657" s="269" t="s">
        <v>941</v>
      </c>
      <c r="G657" s="267"/>
      <c r="H657" s="270">
        <v>10.880000000000001</v>
      </c>
      <c r="I657" s="271"/>
      <c r="J657" s="267"/>
      <c r="K657" s="267"/>
      <c r="L657" s="272"/>
      <c r="M657" s="273"/>
      <c r="N657" s="274"/>
      <c r="O657" s="274"/>
      <c r="P657" s="274"/>
      <c r="Q657" s="274"/>
      <c r="R657" s="274"/>
      <c r="S657" s="274"/>
      <c r="T657" s="275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76" t="s">
        <v>939</v>
      </c>
      <c r="AU657" s="276" t="s">
        <v>87</v>
      </c>
      <c r="AV657" s="14" t="s">
        <v>138</v>
      </c>
      <c r="AW657" s="14" t="s">
        <v>34</v>
      </c>
      <c r="AX657" s="14" t="s">
        <v>85</v>
      </c>
      <c r="AY657" s="276" t="s">
        <v>133</v>
      </c>
    </row>
    <row r="658" s="2" customFormat="1" ht="24.15" customHeight="1">
      <c r="A658" s="38"/>
      <c r="B658" s="39"/>
      <c r="C658" s="211" t="s">
        <v>358</v>
      </c>
      <c r="D658" s="211" t="s">
        <v>134</v>
      </c>
      <c r="E658" s="212" t="s">
        <v>1428</v>
      </c>
      <c r="F658" s="213" t="s">
        <v>1429</v>
      </c>
      <c r="G658" s="214" t="s">
        <v>938</v>
      </c>
      <c r="H658" s="215">
        <v>45.604999999999997</v>
      </c>
      <c r="I658" s="216"/>
      <c r="J658" s="217">
        <f>ROUND(I658*H658,2)</f>
        <v>0</v>
      </c>
      <c r="K658" s="218"/>
      <c r="L658" s="44"/>
      <c r="M658" s="219" t="s">
        <v>1</v>
      </c>
      <c r="N658" s="220" t="s">
        <v>42</v>
      </c>
      <c r="O658" s="91"/>
      <c r="P658" s="221">
        <f>O658*H658</f>
        <v>0</v>
      </c>
      <c r="Q658" s="221">
        <v>0</v>
      </c>
      <c r="R658" s="221">
        <f>Q658*H658</f>
        <v>0</v>
      </c>
      <c r="S658" s="221">
        <v>0</v>
      </c>
      <c r="T658" s="222">
        <f>S658*H658</f>
        <v>0</v>
      </c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R658" s="223" t="s">
        <v>138</v>
      </c>
      <c r="AT658" s="223" t="s">
        <v>134</v>
      </c>
      <c r="AU658" s="223" t="s">
        <v>87</v>
      </c>
      <c r="AY658" s="17" t="s">
        <v>133</v>
      </c>
      <c r="BE658" s="224">
        <f>IF(N658="základní",J658,0)</f>
        <v>0</v>
      </c>
      <c r="BF658" s="224">
        <f>IF(N658="snížená",J658,0)</f>
        <v>0</v>
      </c>
      <c r="BG658" s="224">
        <f>IF(N658="zákl. přenesená",J658,0)</f>
        <v>0</v>
      </c>
      <c r="BH658" s="224">
        <f>IF(N658="sníž. přenesená",J658,0)</f>
        <v>0</v>
      </c>
      <c r="BI658" s="224">
        <f>IF(N658="nulová",J658,0)</f>
        <v>0</v>
      </c>
      <c r="BJ658" s="17" t="s">
        <v>85</v>
      </c>
      <c r="BK658" s="224">
        <f>ROUND(I658*H658,2)</f>
        <v>0</v>
      </c>
      <c r="BL658" s="17" t="s">
        <v>138</v>
      </c>
      <c r="BM658" s="223" t="s">
        <v>584</v>
      </c>
    </row>
    <row r="659" s="15" customFormat="1">
      <c r="A659" s="15"/>
      <c r="B659" s="277"/>
      <c r="C659" s="278"/>
      <c r="D659" s="225" t="s">
        <v>939</v>
      </c>
      <c r="E659" s="279" t="s">
        <v>1</v>
      </c>
      <c r="F659" s="280" t="s">
        <v>1430</v>
      </c>
      <c r="G659" s="278"/>
      <c r="H659" s="279" t="s">
        <v>1</v>
      </c>
      <c r="I659" s="281"/>
      <c r="J659" s="278"/>
      <c r="K659" s="278"/>
      <c r="L659" s="282"/>
      <c r="M659" s="283"/>
      <c r="N659" s="284"/>
      <c r="O659" s="284"/>
      <c r="P659" s="284"/>
      <c r="Q659" s="284"/>
      <c r="R659" s="284"/>
      <c r="S659" s="284"/>
      <c r="T659" s="28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T659" s="286" t="s">
        <v>939</v>
      </c>
      <c r="AU659" s="286" t="s">
        <v>87</v>
      </c>
      <c r="AV659" s="15" t="s">
        <v>85</v>
      </c>
      <c r="AW659" s="15" t="s">
        <v>34</v>
      </c>
      <c r="AX659" s="15" t="s">
        <v>77</v>
      </c>
      <c r="AY659" s="286" t="s">
        <v>133</v>
      </c>
    </row>
    <row r="660" s="13" customFormat="1">
      <c r="A660" s="13"/>
      <c r="B660" s="255"/>
      <c r="C660" s="256"/>
      <c r="D660" s="225" t="s">
        <v>939</v>
      </c>
      <c r="E660" s="257" t="s">
        <v>1</v>
      </c>
      <c r="F660" s="258" t="s">
        <v>1431</v>
      </c>
      <c r="G660" s="256"/>
      <c r="H660" s="259">
        <v>25.024999999999999</v>
      </c>
      <c r="I660" s="260"/>
      <c r="J660" s="256"/>
      <c r="K660" s="256"/>
      <c r="L660" s="261"/>
      <c r="M660" s="262"/>
      <c r="N660" s="263"/>
      <c r="O660" s="263"/>
      <c r="P660" s="263"/>
      <c r="Q660" s="263"/>
      <c r="R660" s="263"/>
      <c r="S660" s="263"/>
      <c r="T660" s="264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65" t="s">
        <v>939</v>
      </c>
      <c r="AU660" s="265" t="s">
        <v>87</v>
      </c>
      <c r="AV660" s="13" t="s">
        <v>87</v>
      </c>
      <c r="AW660" s="13" t="s">
        <v>34</v>
      </c>
      <c r="AX660" s="13" t="s">
        <v>77</v>
      </c>
      <c r="AY660" s="265" t="s">
        <v>133</v>
      </c>
    </row>
    <row r="661" s="13" customFormat="1">
      <c r="A661" s="13"/>
      <c r="B661" s="255"/>
      <c r="C661" s="256"/>
      <c r="D661" s="225" t="s">
        <v>939</v>
      </c>
      <c r="E661" s="257" t="s">
        <v>1</v>
      </c>
      <c r="F661" s="258" t="s">
        <v>1432</v>
      </c>
      <c r="G661" s="256"/>
      <c r="H661" s="259">
        <v>20.579999999999998</v>
      </c>
      <c r="I661" s="260"/>
      <c r="J661" s="256"/>
      <c r="K661" s="256"/>
      <c r="L661" s="261"/>
      <c r="M661" s="262"/>
      <c r="N661" s="263"/>
      <c r="O661" s="263"/>
      <c r="P661" s="263"/>
      <c r="Q661" s="263"/>
      <c r="R661" s="263"/>
      <c r="S661" s="263"/>
      <c r="T661" s="264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65" t="s">
        <v>939</v>
      </c>
      <c r="AU661" s="265" t="s">
        <v>87</v>
      </c>
      <c r="AV661" s="13" t="s">
        <v>87</v>
      </c>
      <c r="AW661" s="13" t="s">
        <v>34</v>
      </c>
      <c r="AX661" s="13" t="s">
        <v>77</v>
      </c>
      <c r="AY661" s="265" t="s">
        <v>133</v>
      </c>
    </row>
    <row r="662" s="14" customFormat="1">
      <c r="A662" s="14"/>
      <c r="B662" s="266"/>
      <c r="C662" s="267"/>
      <c r="D662" s="225" t="s">
        <v>939</v>
      </c>
      <c r="E662" s="268" t="s">
        <v>1</v>
      </c>
      <c r="F662" s="269" t="s">
        <v>941</v>
      </c>
      <c r="G662" s="267"/>
      <c r="H662" s="270">
        <v>45.604999999999997</v>
      </c>
      <c r="I662" s="271"/>
      <c r="J662" s="267"/>
      <c r="K662" s="267"/>
      <c r="L662" s="272"/>
      <c r="M662" s="273"/>
      <c r="N662" s="274"/>
      <c r="O662" s="274"/>
      <c r="P662" s="274"/>
      <c r="Q662" s="274"/>
      <c r="R662" s="274"/>
      <c r="S662" s="274"/>
      <c r="T662" s="275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76" t="s">
        <v>939</v>
      </c>
      <c r="AU662" s="276" t="s">
        <v>87</v>
      </c>
      <c r="AV662" s="14" t="s">
        <v>138</v>
      </c>
      <c r="AW662" s="14" t="s">
        <v>34</v>
      </c>
      <c r="AX662" s="14" t="s">
        <v>85</v>
      </c>
      <c r="AY662" s="276" t="s">
        <v>133</v>
      </c>
    </row>
    <row r="663" s="2" customFormat="1" ht="24.15" customHeight="1">
      <c r="A663" s="38"/>
      <c r="B663" s="39"/>
      <c r="C663" s="211" t="s">
        <v>585</v>
      </c>
      <c r="D663" s="211" t="s">
        <v>134</v>
      </c>
      <c r="E663" s="212" t="s">
        <v>1433</v>
      </c>
      <c r="F663" s="213" t="s">
        <v>1434</v>
      </c>
      <c r="G663" s="214" t="s">
        <v>944</v>
      </c>
      <c r="H663" s="215">
        <v>0.023</v>
      </c>
      <c r="I663" s="216"/>
      <c r="J663" s="217">
        <f>ROUND(I663*H663,2)</f>
        <v>0</v>
      </c>
      <c r="K663" s="218"/>
      <c r="L663" s="44"/>
      <c r="M663" s="219" t="s">
        <v>1</v>
      </c>
      <c r="N663" s="220" t="s">
        <v>42</v>
      </c>
      <c r="O663" s="91"/>
      <c r="P663" s="221">
        <f>O663*H663</f>
        <v>0</v>
      </c>
      <c r="Q663" s="221">
        <v>0</v>
      </c>
      <c r="R663" s="221">
        <f>Q663*H663</f>
        <v>0</v>
      </c>
      <c r="S663" s="221">
        <v>0</v>
      </c>
      <c r="T663" s="222">
        <f>S663*H663</f>
        <v>0</v>
      </c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R663" s="223" t="s">
        <v>138</v>
      </c>
      <c r="AT663" s="223" t="s">
        <v>134</v>
      </c>
      <c r="AU663" s="223" t="s">
        <v>87</v>
      </c>
      <c r="AY663" s="17" t="s">
        <v>133</v>
      </c>
      <c r="BE663" s="224">
        <f>IF(N663="základní",J663,0)</f>
        <v>0</v>
      </c>
      <c r="BF663" s="224">
        <f>IF(N663="snížená",J663,0)</f>
        <v>0</v>
      </c>
      <c r="BG663" s="224">
        <f>IF(N663="zákl. přenesená",J663,0)</f>
        <v>0</v>
      </c>
      <c r="BH663" s="224">
        <f>IF(N663="sníž. přenesená",J663,0)</f>
        <v>0</v>
      </c>
      <c r="BI663" s="224">
        <f>IF(N663="nulová",J663,0)</f>
        <v>0</v>
      </c>
      <c r="BJ663" s="17" t="s">
        <v>85</v>
      </c>
      <c r="BK663" s="224">
        <f>ROUND(I663*H663,2)</f>
        <v>0</v>
      </c>
      <c r="BL663" s="17" t="s">
        <v>138</v>
      </c>
      <c r="BM663" s="223" t="s">
        <v>588</v>
      </c>
    </row>
    <row r="664" s="15" customFormat="1">
      <c r="A664" s="15"/>
      <c r="B664" s="277"/>
      <c r="C664" s="278"/>
      <c r="D664" s="225" t="s">
        <v>939</v>
      </c>
      <c r="E664" s="279" t="s">
        <v>1</v>
      </c>
      <c r="F664" s="280" t="s">
        <v>1435</v>
      </c>
      <c r="G664" s="278"/>
      <c r="H664" s="279" t="s">
        <v>1</v>
      </c>
      <c r="I664" s="281"/>
      <c r="J664" s="278"/>
      <c r="K664" s="278"/>
      <c r="L664" s="282"/>
      <c r="M664" s="283"/>
      <c r="N664" s="284"/>
      <c r="O664" s="284"/>
      <c r="P664" s="284"/>
      <c r="Q664" s="284"/>
      <c r="R664" s="284"/>
      <c r="S664" s="284"/>
      <c r="T664" s="28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T664" s="286" t="s">
        <v>939</v>
      </c>
      <c r="AU664" s="286" t="s">
        <v>87</v>
      </c>
      <c r="AV664" s="15" t="s">
        <v>85</v>
      </c>
      <c r="AW664" s="15" t="s">
        <v>34</v>
      </c>
      <c r="AX664" s="15" t="s">
        <v>77</v>
      </c>
      <c r="AY664" s="286" t="s">
        <v>133</v>
      </c>
    </row>
    <row r="665" s="13" customFormat="1">
      <c r="A665" s="13"/>
      <c r="B665" s="255"/>
      <c r="C665" s="256"/>
      <c r="D665" s="225" t="s">
        <v>939</v>
      </c>
      <c r="E665" s="257" t="s">
        <v>1</v>
      </c>
      <c r="F665" s="258" t="s">
        <v>1103</v>
      </c>
      <c r="G665" s="256"/>
      <c r="H665" s="259">
        <v>0.014999999999999999</v>
      </c>
      <c r="I665" s="260"/>
      <c r="J665" s="256"/>
      <c r="K665" s="256"/>
      <c r="L665" s="261"/>
      <c r="M665" s="262"/>
      <c r="N665" s="263"/>
      <c r="O665" s="263"/>
      <c r="P665" s="263"/>
      <c r="Q665" s="263"/>
      <c r="R665" s="263"/>
      <c r="S665" s="263"/>
      <c r="T665" s="264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65" t="s">
        <v>939</v>
      </c>
      <c r="AU665" s="265" t="s">
        <v>87</v>
      </c>
      <c r="AV665" s="13" t="s">
        <v>87</v>
      </c>
      <c r="AW665" s="13" t="s">
        <v>34</v>
      </c>
      <c r="AX665" s="13" t="s">
        <v>77</v>
      </c>
      <c r="AY665" s="265" t="s">
        <v>133</v>
      </c>
    </row>
    <row r="666" s="13" customFormat="1">
      <c r="A666" s="13"/>
      <c r="B666" s="255"/>
      <c r="C666" s="256"/>
      <c r="D666" s="225" t="s">
        <v>939</v>
      </c>
      <c r="E666" s="257" t="s">
        <v>1</v>
      </c>
      <c r="F666" s="258" t="s">
        <v>1104</v>
      </c>
      <c r="G666" s="256"/>
      <c r="H666" s="259">
        <v>0.0080000000000000002</v>
      </c>
      <c r="I666" s="260"/>
      <c r="J666" s="256"/>
      <c r="K666" s="256"/>
      <c r="L666" s="261"/>
      <c r="M666" s="262"/>
      <c r="N666" s="263"/>
      <c r="O666" s="263"/>
      <c r="P666" s="263"/>
      <c r="Q666" s="263"/>
      <c r="R666" s="263"/>
      <c r="S666" s="263"/>
      <c r="T666" s="264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65" t="s">
        <v>939</v>
      </c>
      <c r="AU666" s="265" t="s">
        <v>87</v>
      </c>
      <c r="AV666" s="13" t="s">
        <v>87</v>
      </c>
      <c r="AW666" s="13" t="s">
        <v>34</v>
      </c>
      <c r="AX666" s="13" t="s">
        <v>77</v>
      </c>
      <c r="AY666" s="265" t="s">
        <v>133</v>
      </c>
    </row>
    <row r="667" s="14" customFormat="1">
      <c r="A667" s="14"/>
      <c r="B667" s="266"/>
      <c r="C667" s="267"/>
      <c r="D667" s="225" t="s">
        <v>939</v>
      </c>
      <c r="E667" s="268" t="s">
        <v>1</v>
      </c>
      <c r="F667" s="269" t="s">
        <v>941</v>
      </c>
      <c r="G667" s="267"/>
      <c r="H667" s="270">
        <v>0.023</v>
      </c>
      <c r="I667" s="271"/>
      <c r="J667" s="267"/>
      <c r="K667" s="267"/>
      <c r="L667" s="272"/>
      <c r="M667" s="273"/>
      <c r="N667" s="274"/>
      <c r="O667" s="274"/>
      <c r="P667" s="274"/>
      <c r="Q667" s="274"/>
      <c r="R667" s="274"/>
      <c r="S667" s="274"/>
      <c r="T667" s="275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76" t="s">
        <v>939</v>
      </c>
      <c r="AU667" s="276" t="s">
        <v>87</v>
      </c>
      <c r="AV667" s="14" t="s">
        <v>138</v>
      </c>
      <c r="AW667" s="14" t="s">
        <v>34</v>
      </c>
      <c r="AX667" s="14" t="s">
        <v>85</v>
      </c>
      <c r="AY667" s="276" t="s">
        <v>133</v>
      </c>
    </row>
    <row r="668" s="2" customFormat="1" ht="24.15" customHeight="1">
      <c r="A668" s="38"/>
      <c r="B668" s="39"/>
      <c r="C668" s="211" t="s">
        <v>361</v>
      </c>
      <c r="D668" s="211" t="s">
        <v>134</v>
      </c>
      <c r="E668" s="212" t="s">
        <v>1436</v>
      </c>
      <c r="F668" s="213" t="s">
        <v>1437</v>
      </c>
      <c r="G668" s="214" t="s">
        <v>944</v>
      </c>
      <c r="H668" s="215">
        <v>1.4870000000000001</v>
      </c>
      <c r="I668" s="216"/>
      <c r="J668" s="217">
        <f>ROUND(I668*H668,2)</f>
        <v>0</v>
      </c>
      <c r="K668" s="218"/>
      <c r="L668" s="44"/>
      <c r="M668" s="219" t="s">
        <v>1</v>
      </c>
      <c r="N668" s="220" t="s">
        <v>42</v>
      </c>
      <c r="O668" s="91"/>
      <c r="P668" s="221">
        <f>O668*H668</f>
        <v>0</v>
      </c>
      <c r="Q668" s="221">
        <v>0</v>
      </c>
      <c r="R668" s="221">
        <f>Q668*H668</f>
        <v>0</v>
      </c>
      <c r="S668" s="221">
        <v>0</v>
      </c>
      <c r="T668" s="222">
        <f>S668*H668</f>
        <v>0</v>
      </c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R668" s="223" t="s">
        <v>138</v>
      </c>
      <c r="AT668" s="223" t="s">
        <v>134</v>
      </c>
      <c r="AU668" s="223" t="s">
        <v>87</v>
      </c>
      <c r="AY668" s="17" t="s">
        <v>133</v>
      </c>
      <c r="BE668" s="224">
        <f>IF(N668="základní",J668,0)</f>
        <v>0</v>
      </c>
      <c r="BF668" s="224">
        <f>IF(N668="snížená",J668,0)</f>
        <v>0</v>
      </c>
      <c r="BG668" s="224">
        <f>IF(N668="zákl. přenesená",J668,0)</f>
        <v>0</v>
      </c>
      <c r="BH668" s="224">
        <f>IF(N668="sníž. přenesená",J668,0)</f>
        <v>0</v>
      </c>
      <c r="BI668" s="224">
        <f>IF(N668="nulová",J668,0)</f>
        <v>0</v>
      </c>
      <c r="BJ668" s="17" t="s">
        <v>85</v>
      </c>
      <c r="BK668" s="224">
        <f>ROUND(I668*H668,2)</f>
        <v>0</v>
      </c>
      <c r="BL668" s="17" t="s">
        <v>138</v>
      </c>
      <c r="BM668" s="223" t="s">
        <v>591</v>
      </c>
    </row>
    <row r="669" s="15" customFormat="1">
      <c r="A669" s="15"/>
      <c r="B669" s="277"/>
      <c r="C669" s="278"/>
      <c r="D669" s="225" t="s">
        <v>939</v>
      </c>
      <c r="E669" s="279" t="s">
        <v>1</v>
      </c>
      <c r="F669" s="280" t="s">
        <v>1042</v>
      </c>
      <c r="G669" s="278"/>
      <c r="H669" s="279" t="s">
        <v>1</v>
      </c>
      <c r="I669" s="281"/>
      <c r="J669" s="278"/>
      <c r="K669" s="278"/>
      <c r="L669" s="282"/>
      <c r="M669" s="283"/>
      <c r="N669" s="284"/>
      <c r="O669" s="284"/>
      <c r="P669" s="284"/>
      <c r="Q669" s="284"/>
      <c r="R669" s="284"/>
      <c r="S669" s="284"/>
      <c r="T669" s="28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86" t="s">
        <v>939</v>
      </c>
      <c r="AU669" s="286" t="s">
        <v>87</v>
      </c>
      <c r="AV669" s="15" t="s">
        <v>85</v>
      </c>
      <c r="AW669" s="15" t="s">
        <v>34</v>
      </c>
      <c r="AX669" s="15" t="s">
        <v>77</v>
      </c>
      <c r="AY669" s="286" t="s">
        <v>133</v>
      </c>
    </row>
    <row r="670" s="13" customFormat="1">
      <c r="A670" s="13"/>
      <c r="B670" s="255"/>
      <c r="C670" s="256"/>
      <c r="D670" s="225" t="s">
        <v>939</v>
      </c>
      <c r="E670" s="257" t="s">
        <v>1</v>
      </c>
      <c r="F670" s="258" t="s">
        <v>1438</v>
      </c>
      <c r="G670" s="256"/>
      <c r="H670" s="259">
        <v>1.4870000000000001</v>
      </c>
      <c r="I670" s="260"/>
      <c r="J670" s="256"/>
      <c r="K670" s="256"/>
      <c r="L670" s="261"/>
      <c r="M670" s="262"/>
      <c r="N670" s="263"/>
      <c r="O670" s="263"/>
      <c r="P670" s="263"/>
      <c r="Q670" s="263"/>
      <c r="R670" s="263"/>
      <c r="S670" s="263"/>
      <c r="T670" s="264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65" t="s">
        <v>939</v>
      </c>
      <c r="AU670" s="265" t="s">
        <v>87</v>
      </c>
      <c r="AV670" s="13" t="s">
        <v>87</v>
      </c>
      <c r="AW670" s="13" t="s">
        <v>34</v>
      </c>
      <c r="AX670" s="13" t="s">
        <v>77</v>
      </c>
      <c r="AY670" s="265" t="s">
        <v>133</v>
      </c>
    </row>
    <row r="671" s="14" customFormat="1">
      <c r="A671" s="14"/>
      <c r="B671" s="266"/>
      <c r="C671" s="267"/>
      <c r="D671" s="225" t="s">
        <v>939</v>
      </c>
      <c r="E671" s="268" t="s">
        <v>1</v>
      </c>
      <c r="F671" s="269" t="s">
        <v>941</v>
      </c>
      <c r="G671" s="267"/>
      <c r="H671" s="270">
        <v>1.4870000000000001</v>
      </c>
      <c r="I671" s="271"/>
      <c r="J671" s="267"/>
      <c r="K671" s="267"/>
      <c r="L671" s="272"/>
      <c r="M671" s="273"/>
      <c r="N671" s="274"/>
      <c r="O671" s="274"/>
      <c r="P671" s="274"/>
      <c r="Q671" s="274"/>
      <c r="R671" s="274"/>
      <c r="S671" s="274"/>
      <c r="T671" s="275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76" t="s">
        <v>939</v>
      </c>
      <c r="AU671" s="276" t="s">
        <v>87</v>
      </c>
      <c r="AV671" s="14" t="s">
        <v>138</v>
      </c>
      <c r="AW671" s="14" t="s">
        <v>34</v>
      </c>
      <c r="AX671" s="14" t="s">
        <v>85</v>
      </c>
      <c r="AY671" s="276" t="s">
        <v>133</v>
      </c>
    </row>
    <row r="672" s="2" customFormat="1" ht="33" customHeight="1">
      <c r="A672" s="38"/>
      <c r="B672" s="39"/>
      <c r="C672" s="211" t="s">
        <v>592</v>
      </c>
      <c r="D672" s="211" t="s">
        <v>134</v>
      </c>
      <c r="E672" s="212" t="s">
        <v>1439</v>
      </c>
      <c r="F672" s="213" t="s">
        <v>1440</v>
      </c>
      <c r="G672" s="214" t="s">
        <v>944</v>
      </c>
      <c r="H672" s="215">
        <v>2.0049999999999999</v>
      </c>
      <c r="I672" s="216"/>
      <c r="J672" s="217">
        <f>ROUND(I672*H672,2)</f>
        <v>0</v>
      </c>
      <c r="K672" s="218"/>
      <c r="L672" s="44"/>
      <c r="M672" s="219" t="s">
        <v>1</v>
      </c>
      <c r="N672" s="220" t="s">
        <v>42</v>
      </c>
      <c r="O672" s="91"/>
      <c r="P672" s="221">
        <f>O672*H672</f>
        <v>0</v>
      </c>
      <c r="Q672" s="221">
        <v>0</v>
      </c>
      <c r="R672" s="221">
        <f>Q672*H672</f>
        <v>0</v>
      </c>
      <c r="S672" s="221">
        <v>0</v>
      </c>
      <c r="T672" s="222">
        <f>S672*H672</f>
        <v>0</v>
      </c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R672" s="223" t="s">
        <v>138</v>
      </c>
      <c r="AT672" s="223" t="s">
        <v>134</v>
      </c>
      <c r="AU672" s="223" t="s">
        <v>87</v>
      </c>
      <c r="AY672" s="17" t="s">
        <v>133</v>
      </c>
      <c r="BE672" s="224">
        <f>IF(N672="základní",J672,0)</f>
        <v>0</v>
      </c>
      <c r="BF672" s="224">
        <f>IF(N672="snížená",J672,0)</f>
        <v>0</v>
      </c>
      <c r="BG672" s="224">
        <f>IF(N672="zákl. přenesená",J672,0)</f>
        <v>0</v>
      </c>
      <c r="BH672" s="224">
        <f>IF(N672="sníž. přenesená",J672,0)</f>
        <v>0</v>
      </c>
      <c r="BI672" s="224">
        <f>IF(N672="nulová",J672,0)</f>
        <v>0</v>
      </c>
      <c r="BJ672" s="17" t="s">
        <v>85</v>
      </c>
      <c r="BK672" s="224">
        <f>ROUND(I672*H672,2)</f>
        <v>0</v>
      </c>
      <c r="BL672" s="17" t="s">
        <v>138</v>
      </c>
      <c r="BM672" s="223" t="s">
        <v>595</v>
      </c>
    </row>
    <row r="673" s="13" customFormat="1">
      <c r="A673" s="13"/>
      <c r="B673" s="255"/>
      <c r="C673" s="256"/>
      <c r="D673" s="225" t="s">
        <v>939</v>
      </c>
      <c r="E673" s="257" t="s">
        <v>1</v>
      </c>
      <c r="F673" s="258" t="s">
        <v>1441</v>
      </c>
      <c r="G673" s="256"/>
      <c r="H673" s="259">
        <v>2.0049999999999999</v>
      </c>
      <c r="I673" s="260"/>
      <c r="J673" s="256"/>
      <c r="K673" s="256"/>
      <c r="L673" s="261"/>
      <c r="M673" s="262"/>
      <c r="N673" s="263"/>
      <c r="O673" s="263"/>
      <c r="P673" s="263"/>
      <c r="Q673" s="263"/>
      <c r="R673" s="263"/>
      <c r="S673" s="263"/>
      <c r="T673" s="264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65" t="s">
        <v>939</v>
      </c>
      <c r="AU673" s="265" t="s">
        <v>87</v>
      </c>
      <c r="AV673" s="13" t="s">
        <v>87</v>
      </c>
      <c r="AW673" s="13" t="s">
        <v>34</v>
      </c>
      <c r="AX673" s="13" t="s">
        <v>77</v>
      </c>
      <c r="AY673" s="265" t="s">
        <v>133</v>
      </c>
    </row>
    <row r="674" s="14" customFormat="1">
      <c r="A674" s="14"/>
      <c r="B674" s="266"/>
      <c r="C674" s="267"/>
      <c r="D674" s="225" t="s">
        <v>939</v>
      </c>
      <c r="E674" s="268" t="s">
        <v>1</v>
      </c>
      <c r="F674" s="269" t="s">
        <v>941</v>
      </c>
      <c r="G674" s="267"/>
      <c r="H674" s="270">
        <v>2.0049999999999999</v>
      </c>
      <c r="I674" s="271"/>
      <c r="J674" s="267"/>
      <c r="K674" s="267"/>
      <c r="L674" s="272"/>
      <c r="M674" s="273"/>
      <c r="N674" s="274"/>
      <c r="O674" s="274"/>
      <c r="P674" s="274"/>
      <c r="Q674" s="274"/>
      <c r="R674" s="274"/>
      <c r="S674" s="274"/>
      <c r="T674" s="275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76" t="s">
        <v>939</v>
      </c>
      <c r="AU674" s="276" t="s">
        <v>87</v>
      </c>
      <c r="AV674" s="14" t="s">
        <v>138</v>
      </c>
      <c r="AW674" s="14" t="s">
        <v>34</v>
      </c>
      <c r="AX674" s="14" t="s">
        <v>85</v>
      </c>
      <c r="AY674" s="276" t="s">
        <v>133</v>
      </c>
    </row>
    <row r="675" s="2" customFormat="1" ht="37.8" customHeight="1">
      <c r="A675" s="38"/>
      <c r="B675" s="39"/>
      <c r="C675" s="211" t="s">
        <v>365</v>
      </c>
      <c r="D675" s="211" t="s">
        <v>134</v>
      </c>
      <c r="E675" s="212" t="s">
        <v>1442</v>
      </c>
      <c r="F675" s="213" t="s">
        <v>1443</v>
      </c>
      <c r="G675" s="214" t="s">
        <v>944</v>
      </c>
      <c r="H675" s="215">
        <v>0.22500000000000001</v>
      </c>
      <c r="I675" s="216"/>
      <c r="J675" s="217">
        <f>ROUND(I675*H675,2)</f>
        <v>0</v>
      </c>
      <c r="K675" s="218"/>
      <c r="L675" s="44"/>
      <c r="M675" s="219" t="s">
        <v>1</v>
      </c>
      <c r="N675" s="220" t="s">
        <v>42</v>
      </c>
      <c r="O675" s="91"/>
      <c r="P675" s="221">
        <f>O675*H675</f>
        <v>0</v>
      </c>
      <c r="Q675" s="221">
        <v>0</v>
      </c>
      <c r="R675" s="221">
        <f>Q675*H675</f>
        <v>0</v>
      </c>
      <c r="S675" s="221">
        <v>0</v>
      </c>
      <c r="T675" s="222">
        <f>S675*H675</f>
        <v>0</v>
      </c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R675" s="223" t="s">
        <v>138</v>
      </c>
      <c r="AT675" s="223" t="s">
        <v>134</v>
      </c>
      <c r="AU675" s="223" t="s">
        <v>87</v>
      </c>
      <c r="AY675" s="17" t="s">
        <v>133</v>
      </c>
      <c r="BE675" s="224">
        <f>IF(N675="základní",J675,0)</f>
        <v>0</v>
      </c>
      <c r="BF675" s="224">
        <f>IF(N675="snížená",J675,0)</f>
        <v>0</v>
      </c>
      <c r="BG675" s="224">
        <f>IF(N675="zákl. přenesená",J675,0)</f>
        <v>0</v>
      </c>
      <c r="BH675" s="224">
        <f>IF(N675="sníž. přenesená",J675,0)</f>
        <v>0</v>
      </c>
      <c r="BI675" s="224">
        <f>IF(N675="nulová",J675,0)</f>
        <v>0</v>
      </c>
      <c r="BJ675" s="17" t="s">
        <v>85</v>
      </c>
      <c r="BK675" s="224">
        <f>ROUND(I675*H675,2)</f>
        <v>0</v>
      </c>
      <c r="BL675" s="17" t="s">
        <v>138</v>
      </c>
      <c r="BM675" s="223" t="s">
        <v>598</v>
      </c>
    </row>
    <row r="676" s="13" customFormat="1">
      <c r="A676" s="13"/>
      <c r="B676" s="255"/>
      <c r="C676" s="256"/>
      <c r="D676" s="225" t="s">
        <v>939</v>
      </c>
      <c r="E676" s="257" t="s">
        <v>1</v>
      </c>
      <c r="F676" s="258" t="s">
        <v>1444</v>
      </c>
      <c r="G676" s="256"/>
      <c r="H676" s="259">
        <v>0.22500000000000001</v>
      </c>
      <c r="I676" s="260"/>
      <c r="J676" s="256"/>
      <c r="K676" s="256"/>
      <c r="L676" s="261"/>
      <c r="M676" s="262"/>
      <c r="N676" s="263"/>
      <c r="O676" s="263"/>
      <c r="P676" s="263"/>
      <c r="Q676" s="263"/>
      <c r="R676" s="263"/>
      <c r="S676" s="263"/>
      <c r="T676" s="264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65" t="s">
        <v>939</v>
      </c>
      <c r="AU676" s="265" t="s">
        <v>87</v>
      </c>
      <c r="AV676" s="13" t="s">
        <v>87</v>
      </c>
      <c r="AW676" s="13" t="s">
        <v>34</v>
      </c>
      <c r="AX676" s="13" t="s">
        <v>77</v>
      </c>
      <c r="AY676" s="265" t="s">
        <v>133</v>
      </c>
    </row>
    <row r="677" s="14" customFormat="1">
      <c r="A677" s="14"/>
      <c r="B677" s="266"/>
      <c r="C677" s="267"/>
      <c r="D677" s="225" t="s">
        <v>939</v>
      </c>
      <c r="E677" s="268" t="s">
        <v>1</v>
      </c>
      <c r="F677" s="269" t="s">
        <v>941</v>
      </c>
      <c r="G677" s="267"/>
      <c r="H677" s="270">
        <v>0.22500000000000001</v>
      </c>
      <c r="I677" s="271"/>
      <c r="J677" s="267"/>
      <c r="K677" s="267"/>
      <c r="L677" s="272"/>
      <c r="M677" s="273"/>
      <c r="N677" s="274"/>
      <c r="O677" s="274"/>
      <c r="P677" s="274"/>
      <c r="Q677" s="274"/>
      <c r="R677" s="274"/>
      <c r="S677" s="274"/>
      <c r="T677" s="275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76" t="s">
        <v>939</v>
      </c>
      <c r="AU677" s="276" t="s">
        <v>87</v>
      </c>
      <c r="AV677" s="14" t="s">
        <v>138</v>
      </c>
      <c r="AW677" s="14" t="s">
        <v>34</v>
      </c>
      <c r="AX677" s="14" t="s">
        <v>85</v>
      </c>
      <c r="AY677" s="276" t="s">
        <v>133</v>
      </c>
    </row>
    <row r="678" s="2" customFormat="1" ht="37.8" customHeight="1">
      <c r="A678" s="38"/>
      <c r="B678" s="39"/>
      <c r="C678" s="211" t="s">
        <v>599</v>
      </c>
      <c r="D678" s="211" t="s">
        <v>134</v>
      </c>
      <c r="E678" s="212" t="s">
        <v>1445</v>
      </c>
      <c r="F678" s="213" t="s">
        <v>1446</v>
      </c>
      <c r="G678" s="214" t="s">
        <v>944</v>
      </c>
      <c r="H678" s="215">
        <v>0.073999999999999996</v>
      </c>
      <c r="I678" s="216"/>
      <c r="J678" s="217">
        <f>ROUND(I678*H678,2)</f>
        <v>0</v>
      </c>
      <c r="K678" s="218"/>
      <c r="L678" s="44"/>
      <c r="M678" s="219" t="s">
        <v>1</v>
      </c>
      <c r="N678" s="220" t="s">
        <v>42</v>
      </c>
      <c r="O678" s="91"/>
      <c r="P678" s="221">
        <f>O678*H678</f>
        <v>0</v>
      </c>
      <c r="Q678" s="221">
        <v>0</v>
      </c>
      <c r="R678" s="221">
        <f>Q678*H678</f>
        <v>0</v>
      </c>
      <c r="S678" s="221">
        <v>0</v>
      </c>
      <c r="T678" s="222">
        <f>S678*H678</f>
        <v>0</v>
      </c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R678" s="223" t="s">
        <v>138</v>
      </c>
      <c r="AT678" s="223" t="s">
        <v>134</v>
      </c>
      <c r="AU678" s="223" t="s">
        <v>87</v>
      </c>
      <c r="AY678" s="17" t="s">
        <v>133</v>
      </c>
      <c r="BE678" s="224">
        <f>IF(N678="základní",J678,0)</f>
        <v>0</v>
      </c>
      <c r="BF678" s="224">
        <f>IF(N678="snížená",J678,0)</f>
        <v>0</v>
      </c>
      <c r="BG678" s="224">
        <f>IF(N678="zákl. přenesená",J678,0)</f>
        <v>0</v>
      </c>
      <c r="BH678" s="224">
        <f>IF(N678="sníž. přenesená",J678,0)</f>
        <v>0</v>
      </c>
      <c r="BI678" s="224">
        <f>IF(N678="nulová",J678,0)</f>
        <v>0</v>
      </c>
      <c r="BJ678" s="17" t="s">
        <v>85</v>
      </c>
      <c r="BK678" s="224">
        <f>ROUND(I678*H678,2)</f>
        <v>0</v>
      </c>
      <c r="BL678" s="17" t="s">
        <v>138</v>
      </c>
      <c r="BM678" s="223" t="s">
        <v>602</v>
      </c>
    </row>
    <row r="679" s="15" customFormat="1">
      <c r="A679" s="15"/>
      <c r="B679" s="277"/>
      <c r="C679" s="278"/>
      <c r="D679" s="225" t="s">
        <v>939</v>
      </c>
      <c r="E679" s="279" t="s">
        <v>1</v>
      </c>
      <c r="F679" s="280" t="s">
        <v>1447</v>
      </c>
      <c r="G679" s="278"/>
      <c r="H679" s="279" t="s">
        <v>1</v>
      </c>
      <c r="I679" s="281"/>
      <c r="J679" s="278"/>
      <c r="K679" s="278"/>
      <c r="L679" s="282"/>
      <c r="M679" s="283"/>
      <c r="N679" s="284"/>
      <c r="O679" s="284"/>
      <c r="P679" s="284"/>
      <c r="Q679" s="284"/>
      <c r="R679" s="284"/>
      <c r="S679" s="284"/>
      <c r="T679" s="28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T679" s="286" t="s">
        <v>939</v>
      </c>
      <c r="AU679" s="286" t="s">
        <v>87</v>
      </c>
      <c r="AV679" s="15" t="s">
        <v>85</v>
      </c>
      <c r="AW679" s="15" t="s">
        <v>34</v>
      </c>
      <c r="AX679" s="15" t="s">
        <v>77</v>
      </c>
      <c r="AY679" s="286" t="s">
        <v>133</v>
      </c>
    </row>
    <row r="680" s="13" customFormat="1">
      <c r="A680" s="13"/>
      <c r="B680" s="255"/>
      <c r="C680" s="256"/>
      <c r="D680" s="225" t="s">
        <v>939</v>
      </c>
      <c r="E680" s="257" t="s">
        <v>1</v>
      </c>
      <c r="F680" s="258" t="s">
        <v>1448</v>
      </c>
      <c r="G680" s="256"/>
      <c r="H680" s="259">
        <v>0.073999999999999996</v>
      </c>
      <c r="I680" s="260"/>
      <c r="J680" s="256"/>
      <c r="K680" s="256"/>
      <c r="L680" s="261"/>
      <c r="M680" s="262"/>
      <c r="N680" s="263"/>
      <c r="O680" s="263"/>
      <c r="P680" s="263"/>
      <c r="Q680" s="263"/>
      <c r="R680" s="263"/>
      <c r="S680" s="263"/>
      <c r="T680" s="264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65" t="s">
        <v>939</v>
      </c>
      <c r="AU680" s="265" t="s">
        <v>87</v>
      </c>
      <c r="AV680" s="13" t="s">
        <v>87</v>
      </c>
      <c r="AW680" s="13" t="s">
        <v>34</v>
      </c>
      <c r="AX680" s="13" t="s">
        <v>77</v>
      </c>
      <c r="AY680" s="265" t="s">
        <v>133</v>
      </c>
    </row>
    <row r="681" s="14" customFormat="1">
      <c r="A681" s="14"/>
      <c r="B681" s="266"/>
      <c r="C681" s="267"/>
      <c r="D681" s="225" t="s">
        <v>939</v>
      </c>
      <c r="E681" s="268" t="s">
        <v>1</v>
      </c>
      <c r="F681" s="269" t="s">
        <v>941</v>
      </c>
      <c r="G681" s="267"/>
      <c r="H681" s="270">
        <v>0.073999999999999996</v>
      </c>
      <c r="I681" s="271"/>
      <c r="J681" s="267"/>
      <c r="K681" s="267"/>
      <c r="L681" s="272"/>
      <c r="M681" s="273"/>
      <c r="N681" s="274"/>
      <c r="O681" s="274"/>
      <c r="P681" s="274"/>
      <c r="Q681" s="274"/>
      <c r="R681" s="274"/>
      <c r="S681" s="274"/>
      <c r="T681" s="275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76" t="s">
        <v>939</v>
      </c>
      <c r="AU681" s="276" t="s">
        <v>87</v>
      </c>
      <c r="AV681" s="14" t="s">
        <v>138</v>
      </c>
      <c r="AW681" s="14" t="s">
        <v>34</v>
      </c>
      <c r="AX681" s="14" t="s">
        <v>85</v>
      </c>
      <c r="AY681" s="276" t="s">
        <v>133</v>
      </c>
    </row>
    <row r="682" s="2" customFormat="1" ht="33" customHeight="1">
      <c r="A682" s="38"/>
      <c r="B682" s="39"/>
      <c r="C682" s="211" t="s">
        <v>368</v>
      </c>
      <c r="D682" s="211" t="s">
        <v>134</v>
      </c>
      <c r="E682" s="212" t="s">
        <v>1449</v>
      </c>
      <c r="F682" s="213" t="s">
        <v>1450</v>
      </c>
      <c r="G682" s="214" t="s">
        <v>944</v>
      </c>
      <c r="H682" s="215">
        <v>2.2189999999999999</v>
      </c>
      <c r="I682" s="216"/>
      <c r="J682" s="217">
        <f>ROUND(I682*H682,2)</f>
        <v>0</v>
      </c>
      <c r="K682" s="218"/>
      <c r="L682" s="44"/>
      <c r="M682" s="219" t="s">
        <v>1</v>
      </c>
      <c r="N682" s="220" t="s">
        <v>42</v>
      </c>
      <c r="O682" s="91"/>
      <c r="P682" s="221">
        <f>O682*H682</f>
        <v>0</v>
      </c>
      <c r="Q682" s="221">
        <v>0</v>
      </c>
      <c r="R682" s="221">
        <f>Q682*H682</f>
        <v>0</v>
      </c>
      <c r="S682" s="221">
        <v>0</v>
      </c>
      <c r="T682" s="222">
        <f>S682*H682</f>
        <v>0</v>
      </c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R682" s="223" t="s">
        <v>138</v>
      </c>
      <c r="AT682" s="223" t="s">
        <v>134</v>
      </c>
      <c r="AU682" s="223" t="s">
        <v>87</v>
      </c>
      <c r="AY682" s="17" t="s">
        <v>133</v>
      </c>
      <c r="BE682" s="224">
        <f>IF(N682="základní",J682,0)</f>
        <v>0</v>
      </c>
      <c r="BF682" s="224">
        <f>IF(N682="snížená",J682,0)</f>
        <v>0</v>
      </c>
      <c r="BG682" s="224">
        <f>IF(N682="zákl. přenesená",J682,0)</f>
        <v>0</v>
      </c>
      <c r="BH682" s="224">
        <f>IF(N682="sníž. přenesená",J682,0)</f>
        <v>0</v>
      </c>
      <c r="BI682" s="224">
        <f>IF(N682="nulová",J682,0)</f>
        <v>0</v>
      </c>
      <c r="BJ682" s="17" t="s">
        <v>85</v>
      </c>
      <c r="BK682" s="224">
        <f>ROUND(I682*H682,2)</f>
        <v>0</v>
      </c>
      <c r="BL682" s="17" t="s">
        <v>138</v>
      </c>
      <c r="BM682" s="223" t="s">
        <v>605</v>
      </c>
    </row>
    <row r="683" s="15" customFormat="1">
      <c r="A683" s="15"/>
      <c r="B683" s="277"/>
      <c r="C683" s="278"/>
      <c r="D683" s="225" t="s">
        <v>939</v>
      </c>
      <c r="E683" s="279" t="s">
        <v>1</v>
      </c>
      <c r="F683" s="280" t="s">
        <v>1451</v>
      </c>
      <c r="G683" s="278"/>
      <c r="H683" s="279" t="s">
        <v>1</v>
      </c>
      <c r="I683" s="281"/>
      <c r="J683" s="278"/>
      <c r="K683" s="278"/>
      <c r="L683" s="282"/>
      <c r="M683" s="283"/>
      <c r="N683" s="284"/>
      <c r="O683" s="284"/>
      <c r="P683" s="284"/>
      <c r="Q683" s="284"/>
      <c r="R683" s="284"/>
      <c r="S683" s="284"/>
      <c r="T683" s="28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T683" s="286" t="s">
        <v>939</v>
      </c>
      <c r="AU683" s="286" t="s">
        <v>87</v>
      </c>
      <c r="AV683" s="15" t="s">
        <v>85</v>
      </c>
      <c r="AW683" s="15" t="s">
        <v>34</v>
      </c>
      <c r="AX683" s="15" t="s">
        <v>77</v>
      </c>
      <c r="AY683" s="286" t="s">
        <v>133</v>
      </c>
    </row>
    <row r="684" s="13" customFormat="1">
      <c r="A684" s="13"/>
      <c r="B684" s="255"/>
      <c r="C684" s="256"/>
      <c r="D684" s="225" t="s">
        <v>939</v>
      </c>
      <c r="E684" s="257" t="s">
        <v>1</v>
      </c>
      <c r="F684" s="258" t="s">
        <v>1059</v>
      </c>
      <c r="G684" s="256"/>
      <c r="H684" s="259">
        <v>0.078</v>
      </c>
      <c r="I684" s="260"/>
      <c r="J684" s="256"/>
      <c r="K684" s="256"/>
      <c r="L684" s="261"/>
      <c r="M684" s="262"/>
      <c r="N684" s="263"/>
      <c r="O684" s="263"/>
      <c r="P684" s="263"/>
      <c r="Q684" s="263"/>
      <c r="R684" s="263"/>
      <c r="S684" s="263"/>
      <c r="T684" s="264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65" t="s">
        <v>939</v>
      </c>
      <c r="AU684" s="265" t="s">
        <v>87</v>
      </c>
      <c r="AV684" s="13" t="s">
        <v>87</v>
      </c>
      <c r="AW684" s="13" t="s">
        <v>34</v>
      </c>
      <c r="AX684" s="13" t="s">
        <v>77</v>
      </c>
      <c r="AY684" s="265" t="s">
        <v>133</v>
      </c>
    </row>
    <row r="685" s="15" customFormat="1">
      <c r="A685" s="15"/>
      <c r="B685" s="277"/>
      <c r="C685" s="278"/>
      <c r="D685" s="225" t="s">
        <v>939</v>
      </c>
      <c r="E685" s="279" t="s">
        <v>1</v>
      </c>
      <c r="F685" s="280" t="s">
        <v>1452</v>
      </c>
      <c r="G685" s="278"/>
      <c r="H685" s="279" t="s">
        <v>1</v>
      </c>
      <c r="I685" s="281"/>
      <c r="J685" s="278"/>
      <c r="K685" s="278"/>
      <c r="L685" s="282"/>
      <c r="M685" s="283"/>
      <c r="N685" s="284"/>
      <c r="O685" s="284"/>
      <c r="P685" s="284"/>
      <c r="Q685" s="284"/>
      <c r="R685" s="284"/>
      <c r="S685" s="284"/>
      <c r="T685" s="28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T685" s="286" t="s">
        <v>939</v>
      </c>
      <c r="AU685" s="286" t="s">
        <v>87</v>
      </c>
      <c r="AV685" s="15" t="s">
        <v>85</v>
      </c>
      <c r="AW685" s="15" t="s">
        <v>34</v>
      </c>
      <c r="AX685" s="15" t="s">
        <v>77</v>
      </c>
      <c r="AY685" s="286" t="s">
        <v>133</v>
      </c>
    </row>
    <row r="686" s="13" customFormat="1">
      <c r="A686" s="13"/>
      <c r="B686" s="255"/>
      <c r="C686" s="256"/>
      <c r="D686" s="225" t="s">
        <v>939</v>
      </c>
      <c r="E686" s="257" t="s">
        <v>1</v>
      </c>
      <c r="F686" s="258" t="s">
        <v>966</v>
      </c>
      <c r="G686" s="256"/>
      <c r="H686" s="259">
        <v>1.8220000000000001</v>
      </c>
      <c r="I686" s="260"/>
      <c r="J686" s="256"/>
      <c r="K686" s="256"/>
      <c r="L686" s="261"/>
      <c r="M686" s="262"/>
      <c r="N686" s="263"/>
      <c r="O686" s="263"/>
      <c r="P686" s="263"/>
      <c r="Q686" s="263"/>
      <c r="R686" s="263"/>
      <c r="S686" s="263"/>
      <c r="T686" s="264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65" t="s">
        <v>939</v>
      </c>
      <c r="AU686" s="265" t="s">
        <v>87</v>
      </c>
      <c r="AV686" s="13" t="s">
        <v>87</v>
      </c>
      <c r="AW686" s="13" t="s">
        <v>34</v>
      </c>
      <c r="AX686" s="13" t="s">
        <v>77</v>
      </c>
      <c r="AY686" s="265" t="s">
        <v>133</v>
      </c>
    </row>
    <row r="687" s="13" customFormat="1">
      <c r="A687" s="13"/>
      <c r="B687" s="255"/>
      <c r="C687" s="256"/>
      <c r="D687" s="225" t="s">
        <v>939</v>
      </c>
      <c r="E687" s="257" t="s">
        <v>1</v>
      </c>
      <c r="F687" s="258" t="s">
        <v>967</v>
      </c>
      <c r="G687" s="256"/>
      <c r="H687" s="259">
        <v>0.31900000000000001</v>
      </c>
      <c r="I687" s="260"/>
      <c r="J687" s="256"/>
      <c r="K687" s="256"/>
      <c r="L687" s="261"/>
      <c r="M687" s="262"/>
      <c r="N687" s="263"/>
      <c r="O687" s="263"/>
      <c r="P687" s="263"/>
      <c r="Q687" s="263"/>
      <c r="R687" s="263"/>
      <c r="S687" s="263"/>
      <c r="T687" s="264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65" t="s">
        <v>939</v>
      </c>
      <c r="AU687" s="265" t="s">
        <v>87</v>
      </c>
      <c r="AV687" s="13" t="s">
        <v>87</v>
      </c>
      <c r="AW687" s="13" t="s">
        <v>34</v>
      </c>
      <c r="AX687" s="13" t="s">
        <v>77</v>
      </c>
      <c r="AY687" s="265" t="s">
        <v>133</v>
      </c>
    </row>
    <row r="688" s="14" customFormat="1">
      <c r="A688" s="14"/>
      <c r="B688" s="266"/>
      <c r="C688" s="267"/>
      <c r="D688" s="225" t="s">
        <v>939</v>
      </c>
      <c r="E688" s="268" t="s">
        <v>1</v>
      </c>
      <c r="F688" s="269" t="s">
        <v>941</v>
      </c>
      <c r="G688" s="267"/>
      <c r="H688" s="270">
        <v>2.2190000000000003</v>
      </c>
      <c r="I688" s="271"/>
      <c r="J688" s="267"/>
      <c r="K688" s="267"/>
      <c r="L688" s="272"/>
      <c r="M688" s="273"/>
      <c r="N688" s="274"/>
      <c r="O688" s="274"/>
      <c r="P688" s="274"/>
      <c r="Q688" s="274"/>
      <c r="R688" s="274"/>
      <c r="S688" s="274"/>
      <c r="T688" s="275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76" t="s">
        <v>939</v>
      </c>
      <c r="AU688" s="276" t="s">
        <v>87</v>
      </c>
      <c r="AV688" s="14" t="s">
        <v>138</v>
      </c>
      <c r="AW688" s="14" t="s">
        <v>34</v>
      </c>
      <c r="AX688" s="14" t="s">
        <v>85</v>
      </c>
      <c r="AY688" s="276" t="s">
        <v>133</v>
      </c>
    </row>
    <row r="689" s="2" customFormat="1" ht="21.75" customHeight="1">
      <c r="A689" s="38"/>
      <c r="B689" s="39"/>
      <c r="C689" s="211" t="s">
        <v>606</v>
      </c>
      <c r="D689" s="211" t="s">
        <v>134</v>
      </c>
      <c r="E689" s="212" t="s">
        <v>1453</v>
      </c>
      <c r="F689" s="213" t="s">
        <v>1454</v>
      </c>
      <c r="G689" s="214" t="s">
        <v>938</v>
      </c>
      <c r="H689" s="215">
        <v>27.673999999999999</v>
      </c>
      <c r="I689" s="216"/>
      <c r="J689" s="217">
        <f>ROUND(I689*H689,2)</f>
        <v>0</v>
      </c>
      <c r="K689" s="218"/>
      <c r="L689" s="44"/>
      <c r="M689" s="219" t="s">
        <v>1</v>
      </c>
      <c r="N689" s="220" t="s">
        <v>42</v>
      </c>
      <c r="O689" s="91"/>
      <c r="P689" s="221">
        <f>O689*H689</f>
        <v>0</v>
      </c>
      <c r="Q689" s="221">
        <v>0</v>
      </c>
      <c r="R689" s="221">
        <f>Q689*H689</f>
        <v>0</v>
      </c>
      <c r="S689" s="221">
        <v>0</v>
      </c>
      <c r="T689" s="222">
        <f>S689*H689</f>
        <v>0</v>
      </c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R689" s="223" t="s">
        <v>138</v>
      </c>
      <c r="AT689" s="223" t="s">
        <v>134</v>
      </c>
      <c r="AU689" s="223" t="s">
        <v>87</v>
      </c>
      <c r="AY689" s="17" t="s">
        <v>133</v>
      </c>
      <c r="BE689" s="224">
        <f>IF(N689="základní",J689,0)</f>
        <v>0</v>
      </c>
      <c r="BF689" s="224">
        <f>IF(N689="snížená",J689,0)</f>
        <v>0</v>
      </c>
      <c r="BG689" s="224">
        <f>IF(N689="zákl. přenesená",J689,0)</f>
        <v>0</v>
      </c>
      <c r="BH689" s="224">
        <f>IF(N689="sníž. přenesená",J689,0)</f>
        <v>0</v>
      </c>
      <c r="BI689" s="224">
        <f>IF(N689="nulová",J689,0)</f>
        <v>0</v>
      </c>
      <c r="BJ689" s="17" t="s">
        <v>85</v>
      </c>
      <c r="BK689" s="224">
        <f>ROUND(I689*H689,2)</f>
        <v>0</v>
      </c>
      <c r="BL689" s="17" t="s">
        <v>138</v>
      </c>
      <c r="BM689" s="223" t="s">
        <v>609</v>
      </c>
    </row>
    <row r="690" s="15" customFormat="1">
      <c r="A690" s="15"/>
      <c r="B690" s="277"/>
      <c r="C690" s="278"/>
      <c r="D690" s="225" t="s">
        <v>939</v>
      </c>
      <c r="E690" s="279" t="s">
        <v>1</v>
      </c>
      <c r="F690" s="280" t="s">
        <v>1083</v>
      </c>
      <c r="G690" s="278"/>
      <c r="H690" s="279" t="s">
        <v>1</v>
      </c>
      <c r="I690" s="281"/>
      <c r="J690" s="278"/>
      <c r="K690" s="278"/>
      <c r="L690" s="282"/>
      <c r="M690" s="283"/>
      <c r="N690" s="284"/>
      <c r="O690" s="284"/>
      <c r="P690" s="284"/>
      <c r="Q690" s="284"/>
      <c r="R690" s="284"/>
      <c r="S690" s="284"/>
      <c r="T690" s="28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T690" s="286" t="s">
        <v>939</v>
      </c>
      <c r="AU690" s="286" t="s">
        <v>87</v>
      </c>
      <c r="AV690" s="15" t="s">
        <v>85</v>
      </c>
      <c r="AW690" s="15" t="s">
        <v>34</v>
      </c>
      <c r="AX690" s="15" t="s">
        <v>77</v>
      </c>
      <c r="AY690" s="286" t="s">
        <v>133</v>
      </c>
    </row>
    <row r="691" s="13" customFormat="1">
      <c r="A691" s="13"/>
      <c r="B691" s="255"/>
      <c r="C691" s="256"/>
      <c r="D691" s="225" t="s">
        <v>939</v>
      </c>
      <c r="E691" s="257" t="s">
        <v>1</v>
      </c>
      <c r="F691" s="258" t="s">
        <v>1455</v>
      </c>
      <c r="G691" s="256"/>
      <c r="H691" s="259">
        <v>16.16</v>
      </c>
      <c r="I691" s="260"/>
      <c r="J691" s="256"/>
      <c r="K691" s="256"/>
      <c r="L691" s="261"/>
      <c r="M691" s="262"/>
      <c r="N691" s="263"/>
      <c r="O691" s="263"/>
      <c r="P691" s="263"/>
      <c r="Q691" s="263"/>
      <c r="R691" s="263"/>
      <c r="S691" s="263"/>
      <c r="T691" s="264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65" t="s">
        <v>939</v>
      </c>
      <c r="AU691" s="265" t="s">
        <v>87</v>
      </c>
      <c r="AV691" s="13" t="s">
        <v>87</v>
      </c>
      <c r="AW691" s="13" t="s">
        <v>34</v>
      </c>
      <c r="AX691" s="13" t="s">
        <v>77</v>
      </c>
      <c r="AY691" s="265" t="s">
        <v>133</v>
      </c>
    </row>
    <row r="692" s="15" customFormat="1">
      <c r="A692" s="15"/>
      <c r="B692" s="277"/>
      <c r="C692" s="278"/>
      <c r="D692" s="225" t="s">
        <v>939</v>
      </c>
      <c r="E692" s="279" t="s">
        <v>1</v>
      </c>
      <c r="F692" s="280" t="s">
        <v>1042</v>
      </c>
      <c r="G692" s="278"/>
      <c r="H692" s="279" t="s">
        <v>1</v>
      </c>
      <c r="I692" s="281"/>
      <c r="J692" s="278"/>
      <c r="K692" s="278"/>
      <c r="L692" s="282"/>
      <c r="M692" s="283"/>
      <c r="N692" s="284"/>
      <c r="O692" s="284"/>
      <c r="P692" s="284"/>
      <c r="Q692" s="284"/>
      <c r="R692" s="284"/>
      <c r="S692" s="284"/>
      <c r="T692" s="28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T692" s="286" t="s">
        <v>939</v>
      </c>
      <c r="AU692" s="286" t="s">
        <v>87</v>
      </c>
      <c r="AV692" s="15" t="s">
        <v>85</v>
      </c>
      <c r="AW692" s="15" t="s">
        <v>34</v>
      </c>
      <c r="AX692" s="15" t="s">
        <v>77</v>
      </c>
      <c r="AY692" s="286" t="s">
        <v>133</v>
      </c>
    </row>
    <row r="693" s="13" customFormat="1">
      <c r="A693" s="13"/>
      <c r="B693" s="255"/>
      <c r="C693" s="256"/>
      <c r="D693" s="225" t="s">
        <v>939</v>
      </c>
      <c r="E693" s="257" t="s">
        <v>1</v>
      </c>
      <c r="F693" s="258" t="s">
        <v>1456</v>
      </c>
      <c r="G693" s="256"/>
      <c r="H693" s="259">
        <v>11.513999999999999</v>
      </c>
      <c r="I693" s="260"/>
      <c r="J693" s="256"/>
      <c r="K693" s="256"/>
      <c r="L693" s="261"/>
      <c r="M693" s="262"/>
      <c r="N693" s="263"/>
      <c r="O693" s="263"/>
      <c r="P693" s="263"/>
      <c r="Q693" s="263"/>
      <c r="R693" s="263"/>
      <c r="S693" s="263"/>
      <c r="T693" s="264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65" t="s">
        <v>939</v>
      </c>
      <c r="AU693" s="265" t="s">
        <v>87</v>
      </c>
      <c r="AV693" s="13" t="s">
        <v>87</v>
      </c>
      <c r="AW693" s="13" t="s">
        <v>34</v>
      </c>
      <c r="AX693" s="13" t="s">
        <v>77</v>
      </c>
      <c r="AY693" s="265" t="s">
        <v>133</v>
      </c>
    </row>
    <row r="694" s="14" customFormat="1">
      <c r="A694" s="14"/>
      <c r="B694" s="266"/>
      <c r="C694" s="267"/>
      <c r="D694" s="225" t="s">
        <v>939</v>
      </c>
      <c r="E694" s="268" t="s">
        <v>1</v>
      </c>
      <c r="F694" s="269" t="s">
        <v>941</v>
      </c>
      <c r="G694" s="267"/>
      <c r="H694" s="270">
        <v>27.673999999999999</v>
      </c>
      <c r="I694" s="271"/>
      <c r="J694" s="267"/>
      <c r="K694" s="267"/>
      <c r="L694" s="272"/>
      <c r="M694" s="273"/>
      <c r="N694" s="274"/>
      <c r="O694" s="274"/>
      <c r="P694" s="274"/>
      <c r="Q694" s="274"/>
      <c r="R694" s="274"/>
      <c r="S694" s="274"/>
      <c r="T694" s="275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76" t="s">
        <v>939</v>
      </c>
      <c r="AU694" s="276" t="s">
        <v>87</v>
      </c>
      <c r="AV694" s="14" t="s">
        <v>138</v>
      </c>
      <c r="AW694" s="14" t="s">
        <v>34</v>
      </c>
      <c r="AX694" s="14" t="s">
        <v>85</v>
      </c>
      <c r="AY694" s="276" t="s">
        <v>133</v>
      </c>
    </row>
    <row r="695" s="2" customFormat="1" ht="21.75" customHeight="1">
      <c r="A695" s="38"/>
      <c r="B695" s="39"/>
      <c r="C695" s="211" t="s">
        <v>374</v>
      </c>
      <c r="D695" s="211" t="s">
        <v>134</v>
      </c>
      <c r="E695" s="212" t="s">
        <v>1457</v>
      </c>
      <c r="F695" s="213" t="s">
        <v>1458</v>
      </c>
      <c r="G695" s="214" t="s">
        <v>938</v>
      </c>
      <c r="H695" s="215">
        <v>5.0800000000000001</v>
      </c>
      <c r="I695" s="216"/>
      <c r="J695" s="217">
        <f>ROUND(I695*H695,2)</f>
        <v>0</v>
      </c>
      <c r="K695" s="218"/>
      <c r="L695" s="44"/>
      <c r="M695" s="219" t="s">
        <v>1</v>
      </c>
      <c r="N695" s="220" t="s">
        <v>42</v>
      </c>
      <c r="O695" s="91"/>
      <c r="P695" s="221">
        <f>O695*H695</f>
        <v>0</v>
      </c>
      <c r="Q695" s="221">
        <v>0</v>
      </c>
      <c r="R695" s="221">
        <f>Q695*H695</f>
        <v>0</v>
      </c>
      <c r="S695" s="221">
        <v>0</v>
      </c>
      <c r="T695" s="222">
        <f>S695*H695</f>
        <v>0</v>
      </c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R695" s="223" t="s">
        <v>138</v>
      </c>
      <c r="AT695" s="223" t="s">
        <v>134</v>
      </c>
      <c r="AU695" s="223" t="s">
        <v>87</v>
      </c>
      <c r="AY695" s="17" t="s">
        <v>133</v>
      </c>
      <c r="BE695" s="224">
        <f>IF(N695="základní",J695,0)</f>
        <v>0</v>
      </c>
      <c r="BF695" s="224">
        <f>IF(N695="snížená",J695,0)</f>
        <v>0</v>
      </c>
      <c r="BG695" s="224">
        <f>IF(N695="zákl. přenesená",J695,0)</f>
        <v>0</v>
      </c>
      <c r="BH695" s="224">
        <f>IF(N695="sníž. přenesená",J695,0)</f>
        <v>0</v>
      </c>
      <c r="BI695" s="224">
        <f>IF(N695="nulová",J695,0)</f>
        <v>0</v>
      </c>
      <c r="BJ695" s="17" t="s">
        <v>85</v>
      </c>
      <c r="BK695" s="224">
        <f>ROUND(I695*H695,2)</f>
        <v>0</v>
      </c>
      <c r="BL695" s="17" t="s">
        <v>138</v>
      </c>
      <c r="BM695" s="223" t="s">
        <v>612</v>
      </c>
    </row>
    <row r="696" s="15" customFormat="1">
      <c r="A696" s="15"/>
      <c r="B696" s="277"/>
      <c r="C696" s="278"/>
      <c r="D696" s="225" t="s">
        <v>939</v>
      </c>
      <c r="E696" s="279" t="s">
        <v>1</v>
      </c>
      <c r="F696" s="280" t="s">
        <v>1042</v>
      </c>
      <c r="G696" s="278"/>
      <c r="H696" s="279" t="s">
        <v>1</v>
      </c>
      <c r="I696" s="281"/>
      <c r="J696" s="278"/>
      <c r="K696" s="278"/>
      <c r="L696" s="282"/>
      <c r="M696" s="283"/>
      <c r="N696" s="284"/>
      <c r="O696" s="284"/>
      <c r="P696" s="284"/>
      <c r="Q696" s="284"/>
      <c r="R696" s="284"/>
      <c r="S696" s="284"/>
      <c r="T696" s="28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T696" s="286" t="s">
        <v>939</v>
      </c>
      <c r="AU696" s="286" t="s">
        <v>87</v>
      </c>
      <c r="AV696" s="15" t="s">
        <v>85</v>
      </c>
      <c r="AW696" s="15" t="s">
        <v>34</v>
      </c>
      <c r="AX696" s="15" t="s">
        <v>77</v>
      </c>
      <c r="AY696" s="286" t="s">
        <v>133</v>
      </c>
    </row>
    <row r="697" s="13" customFormat="1">
      <c r="A697" s="13"/>
      <c r="B697" s="255"/>
      <c r="C697" s="256"/>
      <c r="D697" s="225" t="s">
        <v>939</v>
      </c>
      <c r="E697" s="257" t="s">
        <v>1</v>
      </c>
      <c r="F697" s="258" t="s">
        <v>1459</v>
      </c>
      <c r="G697" s="256"/>
      <c r="H697" s="259">
        <v>5.0800000000000001</v>
      </c>
      <c r="I697" s="260"/>
      <c r="J697" s="256"/>
      <c r="K697" s="256"/>
      <c r="L697" s="261"/>
      <c r="M697" s="262"/>
      <c r="N697" s="263"/>
      <c r="O697" s="263"/>
      <c r="P697" s="263"/>
      <c r="Q697" s="263"/>
      <c r="R697" s="263"/>
      <c r="S697" s="263"/>
      <c r="T697" s="264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65" t="s">
        <v>939</v>
      </c>
      <c r="AU697" s="265" t="s">
        <v>87</v>
      </c>
      <c r="AV697" s="13" t="s">
        <v>87</v>
      </c>
      <c r="AW697" s="13" t="s">
        <v>34</v>
      </c>
      <c r="AX697" s="13" t="s">
        <v>77</v>
      </c>
      <c r="AY697" s="265" t="s">
        <v>133</v>
      </c>
    </row>
    <row r="698" s="14" customFormat="1">
      <c r="A698" s="14"/>
      <c r="B698" s="266"/>
      <c r="C698" s="267"/>
      <c r="D698" s="225" t="s">
        <v>939</v>
      </c>
      <c r="E698" s="268" t="s">
        <v>1</v>
      </c>
      <c r="F698" s="269" t="s">
        <v>941</v>
      </c>
      <c r="G698" s="267"/>
      <c r="H698" s="270">
        <v>5.0800000000000001</v>
      </c>
      <c r="I698" s="271"/>
      <c r="J698" s="267"/>
      <c r="K698" s="267"/>
      <c r="L698" s="272"/>
      <c r="M698" s="273"/>
      <c r="N698" s="274"/>
      <c r="O698" s="274"/>
      <c r="P698" s="274"/>
      <c r="Q698" s="274"/>
      <c r="R698" s="274"/>
      <c r="S698" s="274"/>
      <c r="T698" s="275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76" t="s">
        <v>939</v>
      </c>
      <c r="AU698" s="276" t="s">
        <v>87</v>
      </c>
      <c r="AV698" s="14" t="s">
        <v>138</v>
      </c>
      <c r="AW698" s="14" t="s">
        <v>34</v>
      </c>
      <c r="AX698" s="14" t="s">
        <v>85</v>
      </c>
      <c r="AY698" s="276" t="s">
        <v>133</v>
      </c>
    </row>
    <row r="699" s="2" customFormat="1" ht="24.15" customHeight="1">
      <c r="A699" s="38"/>
      <c r="B699" s="39"/>
      <c r="C699" s="211" t="s">
        <v>613</v>
      </c>
      <c r="D699" s="211" t="s">
        <v>134</v>
      </c>
      <c r="E699" s="212" t="s">
        <v>1460</v>
      </c>
      <c r="F699" s="213" t="s">
        <v>1461</v>
      </c>
      <c r="G699" s="214" t="s">
        <v>938</v>
      </c>
      <c r="H699" s="215">
        <v>0.996</v>
      </c>
      <c r="I699" s="216"/>
      <c r="J699" s="217">
        <f>ROUND(I699*H699,2)</f>
        <v>0</v>
      </c>
      <c r="K699" s="218"/>
      <c r="L699" s="44"/>
      <c r="M699" s="219" t="s">
        <v>1</v>
      </c>
      <c r="N699" s="220" t="s">
        <v>42</v>
      </c>
      <c r="O699" s="91"/>
      <c r="P699" s="221">
        <f>O699*H699</f>
        <v>0</v>
      </c>
      <c r="Q699" s="221">
        <v>0</v>
      </c>
      <c r="R699" s="221">
        <f>Q699*H699</f>
        <v>0</v>
      </c>
      <c r="S699" s="221">
        <v>0</v>
      </c>
      <c r="T699" s="222">
        <f>S699*H699</f>
        <v>0</v>
      </c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R699" s="223" t="s">
        <v>138</v>
      </c>
      <c r="AT699" s="223" t="s">
        <v>134</v>
      </c>
      <c r="AU699" s="223" t="s">
        <v>87</v>
      </c>
      <c r="AY699" s="17" t="s">
        <v>133</v>
      </c>
      <c r="BE699" s="224">
        <f>IF(N699="základní",J699,0)</f>
        <v>0</v>
      </c>
      <c r="BF699" s="224">
        <f>IF(N699="snížená",J699,0)</f>
        <v>0</v>
      </c>
      <c r="BG699" s="224">
        <f>IF(N699="zákl. přenesená",J699,0)</f>
        <v>0</v>
      </c>
      <c r="BH699" s="224">
        <f>IF(N699="sníž. přenesená",J699,0)</f>
        <v>0</v>
      </c>
      <c r="BI699" s="224">
        <f>IF(N699="nulová",J699,0)</f>
        <v>0</v>
      </c>
      <c r="BJ699" s="17" t="s">
        <v>85</v>
      </c>
      <c r="BK699" s="224">
        <f>ROUND(I699*H699,2)</f>
        <v>0</v>
      </c>
      <c r="BL699" s="17" t="s">
        <v>138</v>
      </c>
      <c r="BM699" s="223" t="s">
        <v>616</v>
      </c>
    </row>
    <row r="700" s="13" customFormat="1">
      <c r="A700" s="13"/>
      <c r="B700" s="255"/>
      <c r="C700" s="256"/>
      <c r="D700" s="225" t="s">
        <v>939</v>
      </c>
      <c r="E700" s="257" t="s">
        <v>1</v>
      </c>
      <c r="F700" s="258" t="s">
        <v>1462</v>
      </c>
      <c r="G700" s="256"/>
      <c r="H700" s="259">
        <v>0.996</v>
      </c>
      <c r="I700" s="260"/>
      <c r="J700" s="256"/>
      <c r="K700" s="256"/>
      <c r="L700" s="261"/>
      <c r="M700" s="262"/>
      <c r="N700" s="263"/>
      <c r="O700" s="263"/>
      <c r="P700" s="263"/>
      <c r="Q700" s="263"/>
      <c r="R700" s="263"/>
      <c r="S700" s="263"/>
      <c r="T700" s="264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65" t="s">
        <v>939</v>
      </c>
      <c r="AU700" s="265" t="s">
        <v>87</v>
      </c>
      <c r="AV700" s="13" t="s">
        <v>87</v>
      </c>
      <c r="AW700" s="13" t="s">
        <v>34</v>
      </c>
      <c r="AX700" s="13" t="s">
        <v>77</v>
      </c>
      <c r="AY700" s="265" t="s">
        <v>133</v>
      </c>
    </row>
    <row r="701" s="14" customFormat="1">
      <c r="A701" s="14"/>
      <c r="B701" s="266"/>
      <c r="C701" s="267"/>
      <c r="D701" s="225" t="s">
        <v>939</v>
      </c>
      <c r="E701" s="268" t="s">
        <v>1</v>
      </c>
      <c r="F701" s="269" t="s">
        <v>941</v>
      </c>
      <c r="G701" s="267"/>
      <c r="H701" s="270">
        <v>0.996</v>
      </c>
      <c r="I701" s="271"/>
      <c r="J701" s="267"/>
      <c r="K701" s="267"/>
      <c r="L701" s="272"/>
      <c r="M701" s="273"/>
      <c r="N701" s="274"/>
      <c r="O701" s="274"/>
      <c r="P701" s="274"/>
      <c r="Q701" s="274"/>
      <c r="R701" s="274"/>
      <c r="S701" s="274"/>
      <c r="T701" s="275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76" t="s">
        <v>939</v>
      </c>
      <c r="AU701" s="276" t="s">
        <v>87</v>
      </c>
      <c r="AV701" s="14" t="s">
        <v>138</v>
      </c>
      <c r="AW701" s="14" t="s">
        <v>34</v>
      </c>
      <c r="AX701" s="14" t="s">
        <v>85</v>
      </c>
      <c r="AY701" s="276" t="s">
        <v>133</v>
      </c>
    </row>
    <row r="702" s="2" customFormat="1" ht="24.15" customHeight="1">
      <c r="A702" s="38"/>
      <c r="B702" s="39"/>
      <c r="C702" s="211" t="s">
        <v>377</v>
      </c>
      <c r="D702" s="211" t="s">
        <v>134</v>
      </c>
      <c r="E702" s="212" t="s">
        <v>1463</v>
      </c>
      <c r="F702" s="213" t="s">
        <v>1464</v>
      </c>
      <c r="G702" s="214" t="s">
        <v>1050</v>
      </c>
      <c r="H702" s="215">
        <v>4</v>
      </c>
      <c r="I702" s="216"/>
      <c r="J702" s="217">
        <f>ROUND(I702*H702,2)</f>
        <v>0</v>
      </c>
      <c r="K702" s="218"/>
      <c r="L702" s="44"/>
      <c r="M702" s="219" t="s">
        <v>1</v>
      </c>
      <c r="N702" s="220" t="s">
        <v>42</v>
      </c>
      <c r="O702" s="91"/>
      <c r="P702" s="221">
        <f>O702*H702</f>
        <v>0</v>
      </c>
      <c r="Q702" s="221">
        <v>0</v>
      </c>
      <c r="R702" s="221">
        <f>Q702*H702</f>
        <v>0</v>
      </c>
      <c r="S702" s="221">
        <v>0</v>
      </c>
      <c r="T702" s="222">
        <f>S702*H702</f>
        <v>0</v>
      </c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R702" s="223" t="s">
        <v>138</v>
      </c>
      <c r="AT702" s="223" t="s">
        <v>134</v>
      </c>
      <c r="AU702" s="223" t="s">
        <v>87</v>
      </c>
      <c r="AY702" s="17" t="s">
        <v>133</v>
      </c>
      <c r="BE702" s="224">
        <f>IF(N702="základní",J702,0)</f>
        <v>0</v>
      </c>
      <c r="BF702" s="224">
        <f>IF(N702="snížená",J702,0)</f>
        <v>0</v>
      </c>
      <c r="BG702" s="224">
        <f>IF(N702="zákl. přenesená",J702,0)</f>
        <v>0</v>
      </c>
      <c r="BH702" s="224">
        <f>IF(N702="sníž. přenesená",J702,0)</f>
        <v>0</v>
      </c>
      <c r="BI702" s="224">
        <f>IF(N702="nulová",J702,0)</f>
        <v>0</v>
      </c>
      <c r="BJ702" s="17" t="s">
        <v>85</v>
      </c>
      <c r="BK702" s="224">
        <f>ROUND(I702*H702,2)</f>
        <v>0</v>
      </c>
      <c r="BL702" s="17" t="s">
        <v>138</v>
      </c>
      <c r="BM702" s="223" t="s">
        <v>619</v>
      </c>
    </row>
    <row r="703" s="13" customFormat="1">
      <c r="A703" s="13"/>
      <c r="B703" s="255"/>
      <c r="C703" s="256"/>
      <c r="D703" s="225" t="s">
        <v>939</v>
      </c>
      <c r="E703" s="257" t="s">
        <v>1</v>
      </c>
      <c r="F703" s="258" t="s">
        <v>1465</v>
      </c>
      <c r="G703" s="256"/>
      <c r="H703" s="259">
        <v>4</v>
      </c>
      <c r="I703" s="260"/>
      <c r="J703" s="256"/>
      <c r="K703" s="256"/>
      <c r="L703" s="261"/>
      <c r="M703" s="262"/>
      <c r="N703" s="263"/>
      <c r="O703" s="263"/>
      <c r="P703" s="263"/>
      <c r="Q703" s="263"/>
      <c r="R703" s="263"/>
      <c r="S703" s="263"/>
      <c r="T703" s="264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65" t="s">
        <v>939</v>
      </c>
      <c r="AU703" s="265" t="s">
        <v>87</v>
      </c>
      <c r="AV703" s="13" t="s">
        <v>87</v>
      </c>
      <c r="AW703" s="13" t="s">
        <v>34</v>
      </c>
      <c r="AX703" s="13" t="s">
        <v>77</v>
      </c>
      <c r="AY703" s="265" t="s">
        <v>133</v>
      </c>
    </row>
    <row r="704" s="14" customFormat="1">
      <c r="A704" s="14"/>
      <c r="B704" s="266"/>
      <c r="C704" s="267"/>
      <c r="D704" s="225" t="s">
        <v>939</v>
      </c>
      <c r="E704" s="268" t="s">
        <v>1</v>
      </c>
      <c r="F704" s="269" t="s">
        <v>941</v>
      </c>
      <c r="G704" s="267"/>
      <c r="H704" s="270">
        <v>4</v>
      </c>
      <c r="I704" s="271"/>
      <c r="J704" s="267"/>
      <c r="K704" s="267"/>
      <c r="L704" s="272"/>
      <c r="M704" s="273"/>
      <c r="N704" s="274"/>
      <c r="O704" s="274"/>
      <c r="P704" s="274"/>
      <c r="Q704" s="274"/>
      <c r="R704" s="274"/>
      <c r="S704" s="274"/>
      <c r="T704" s="275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76" t="s">
        <v>939</v>
      </c>
      <c r="AU704" s="276" t="s">
        <v>87</v>
      </c>
      <c r="AV704" s="14" t="s">
        <v>138</v>
      </c>
      <c r="AW704" s="14" t="s">
        <v>34</v>
      </c>
      <c r="AX704" s="14" t="s">
        <v>85</v>
      </c>
      <c r="AY704" s="276" t="s">
        <v>133</v>
      </c>
    </row>
    <row r="705" s="2" customFormat="1" ht="24.15" customHeight="1">
      <c r="A705" s="38"/>
      <c r="B705" s="39"/>
      <c r="C705" s="211" t="s">
        <v>620</v>
      </c>
      <c r="D705" s="211" t="s">
        <v>134</v>
      </c>
      <c r="E705" s="212" t="s">
        <v>1466</v>
      </c>
      <c r="F705" s="213" t="s">
        <v>1467</v>
      </c>
      <c r="G705" s="214" t="s">
        <v>1050</v>
      </c>
      <c r="H705" s="215">
        <v>7</v>
      </c>
      <c r="I705" s="216"/>
      <c r="J705" s="217">
        <f>ROUND(I705*H705,2)</f>
        <v>0</v>
      </c>
      <c r="K705" s="218"/>
      <c r="L705" s="44"/>
      <c r="M705" s="219" t="s">
        <v>1</v>
      </c>
      <c r="N705" s="220" t="s">
        <v>42</v>
      </c>
      <c r="O705" s="91"/>
      <c r="P705" s="221">
        <f>O705*H705</f>
        <v>0</v>
      </c>
      <c r="Q705" s="221">
        <v>0</v>
      </c>
      <c r="R705" s="221">
        <f>Q705*H705</f>
        <v>0</v>
      </c>
      <c r="S705" s="221">
        <v>0</v>
      </c>
      <c r="T705" s="222">
        <f>S705*H705</f>
        <v>0</v>
      </c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R705" s="223" t="s">
        <v>138</v>
      </c>
      <c r="AT705" s="223" t="s">
        <v>134</v>
      </c>
      <c r="AU705" s="223" t="s">
        <v>87</v>
      </c>
      <c r="AY705" s="17" t="s">
        <v>133</v>
      </c>
      <c r="BE705" s="224">
        <f>IF(N705="základní",J705,0)</f>
        <v>0</v>
      </c>
      <c r="BF705" s="224">
        <f>IF(N705="snížená",J705,0)</f>
        <v>0</v>
      </c>
      <c r="BG705" s="224">
        <f>IF(N705="zákl. přenesená",J705,0)</f>
        <v>0</v>
      </c>
      <c r="BH705" s="224">
        <f>IF(N705="sníž. přenesená",J705,0)</f>
        <v>0</v>
      </c>
      <c r="BI705" s="224">
        <f>IF(N705="nulová",J705,0)</f>
        <v>0</v>
      </c>
      <c r="BJ705" s="17" t="s">
        <v>85</v>
      </c>
      <c r="BK705" s="224">
        <f>ROUND(I705*H705,2)</f>
        <v>0</v>
      </c>
      <c r="BL705" s="17" t="s">
        <v>138</v>
      </c>
      <c r="BM705" s="223" t="s">
        <v>623</v>
      </c>
    </row>
    <row r="706" s="13" customFormat="1">
      <c r="A706" s="13"/>
      <c r="B706" s="255"/>
      <c r="C706" s="256"/>
      <c r="D706" s="225" t="s">
        <v>939</v>
      </c>
      <c r="E706" s="257" t="s">
        <v>1</v>
      </c>
      <c r="F706" s="258" t="s">
        <v>1468</v>
      </c>
      <c r="G706" s="256"/>
      <c r="H706" s="259">
        <v>3</v>
      </c>
      <c r="I706" s="260"/>
      <c r="J706" s="256"/>
      <c r="K706" s="256"/>
      <c r="L706" s="261"/>
      <c r="M706" s="262"/>
      <c r="N706" s="263"/>
      <c r="O706" s="263"/>
      <c r="P706" s="263"/>
      <c r="Q706" s="263"/>
      <c r="R706" s="263"/>
      <c r="S706" s="263"/>
      <c r="T706" s="264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65" t="s">
        <v>939</v>
      </c>
      <c r="AU706" s="265" t="s">
        <v>87</v>
      </c>
      <c r="AV706" s="13" t="s">
        <v>87</v>
      </c>
      <c r="AW706" s="13" t="s">
        <v>34</v>
      </c>
      <c r="AX706" s="13" t="s">
        <v>77</v>
      </c>
      <c r="AY706" s="265" t="s">
        <v>133</v>
      </c>
    </row>
    <row r="707" s="13" customFormat="1">
      <c r="A707" s="13"/>
      <c r="B707" s="255"/>
      <c r="C707" s="256"/>
      <c r="D707" s="225" t="s">
        <v>939</v>
      </c>
      <c r="E707" s="257" t="s">
        <v>1</v>
      </c>
      <c r="F707" s="258" t="s">
        <v>1469</v>
      </c>
      <c r="G707" s="256"/>
      <c r="H707" s="259">
        <v>4</v>
      </c>
      <c r="I707" s="260"/>
      <c r="J707" s="256"/>
      <c r="K707" s="256"/>
      <c r="L707" s="261"/>
      <c r="M707" s="262"/>
      <c r="N707" s="263"/>
      <c r="O707" s="263"/>
      <c r="P707" s="263"/>
      <c r="Q707" s="263"/>
      <c r="R707" s="263"/>
      <c r="S707" s="263"/>
      <c r="T707" s="264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65" t="s">
        <v>939</v>
      </c>
      <c r="AU707" s="265" t="s">
        <v>87</v>
      </c>
      <c r="AV707" s="13" t="s">
        <v>87</v>
      </c>
      <c r="AW707" s="13" t="s">
        <v>34</v>
      </c>
      <c r="AX707" s="13" t="s">
        <v>77</v>
      </c>
      <c r="AY707" s="265" t="s">
        <v>133</v>
      </c>
    </row>
    <row r="708" s="14" customFormat="1">
      <c r="A708" s="14"/>
      <c r="B708" s="266"/>
      <c r="C708" s="267"/>
      <c r="D708" s="225" t="s">
        <v>939</v>
      </c>
      <c r="E708" s="268" t="s">
        <v>1</v>
      </c>
      <c r="F708" s="269" t="s">
        <v>941</v>
      </c>
      <c r="G708" s="267"/>
      <c r="H708" s="270">
        <v>7</v>
      </c>
      <c r="I708" s="271"/>
      <c r="J708" s="267"/>
      <c r="K708" s="267"/>
      <c r="L708" s="272"/>
      <c r="M708" s="273"/>
      <c r="N708" s="274"/>
      <c r="O708" s="274"/>
      <c r="P708" s="274"/>
      <c r="Q708" s="274"/>
      <c r="R708" s="274"/>
      <c r="S708" s="274"/>
      <c r="T708" s="275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76" t="s">
        <v>939</v>
      </c>
      <c r="AU708" s="276" t="s">
        <v>87</v>
      </c>
      <c r="AV708" s="14" t="s">
        <v>138</v>
      </c>
      <c r="AW708" s="14" t="s">
        <v>34</v>
      </c>
      <c r="AX708" s="14" t="s">
        <v>85</v>
      </c>
      <c r="AY708" s="276" t="s">
        <v>133</v>
      </c>
    </row>
    <row r="709" s="2" customFormat="1" ht="24.15" customHeight="1">
      <c r="A709" s="38"/>
      <c r="B709" s="39"/>
      <c r="C709" s="211" t="s">
        <v>381</v>
      </c>
      <c r="D709" s="211" t="s">
        <v>134</v>
      </c>
      <c r="E709" s="212" t="s">
        <v>1470</v>
      </c>
      <c r="F709" s="213" t="s">
        <v>1471</v>
      </c>
      <c r="G709" s="214" t="s">
        <v>1050</v>
      </c>
      <c r="H709" s="215">
        <v>6</v>
      </c>
      <c r="I709" s="216"/>
      <c r="J709" s="217">
        <f>ROUND(I709*H709,2)</f>
        <v>0</v>
      </c>
      <c r="K709" s="218"/>
      <c r="L709" s="44"/>
      <c r="M709" s="219" t="s">
        <v>1</v>
      </c>
      <c r="N709" s="220" t="s">
        <v>42</v>
      </c>
      <c r="O709" s="91"/>
      <c r="P709" s="221">
        <f>O709*H709</f>
        <v>0</v>
      </c>
      <c r="Q709" s="221">
        <v>0</v>
      </c>
      <c r="R709" s="221">
        <f>Q709*H709</f>
        <v>0</v>
      </c>
      <c r="S709" s="221">
        <v>0</v>
      </c>
      <c r="T709" s="222">
        <f>S709*H709</f>
        <v>0</v>
      </c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R709" s="223" t="s">
        <v>138</v>
      </c>
      <c r="AT709" s="223" t="s">
        <v>134</v>
      </c>
      <c r="AU709" s="223" t="s">
        <v>87</v>
      </c>
      <c r="AY709" s="17" t="s">
        <v>133</v>
      </c>
      <c r="BE709" s="224">
        <f>IF(N709="základní",J709,0)</f>
        <v>0</v>
      </c>
      <c r="BF709" s="224">
        <f>IF(N709="snížená",J709,0)</f>
        <v>0</v>
      </c>
      <c r="BG709" s="224">
        <f>IF(N709="zákl. přenesená",J709,0)</f>
        <v>0</v>
      </c>
      <c r="BH709" s="224">
        <f>IF(N709="sníž. přenesená",J709,0)</f>
        <v>0</v>
      </c>
      <c r="BI709" s="224">
        <f>IF(N709="nulová",J709,0)</f>
        <v>0</v>
      </c>
      <c r="BJ709" s="17" t="s">
        <v>85</v>
      </c>
      <c r="BK709" s="224">
        <f>ROUND(I709*H709,2)</f>
        <v>0</v>
      </c>
      <c r="BL709" s="17" t="s">
        <v>138</v>
      </c>
      <c r="BM709" s="223" t="s">
        <v>626</v>
      </c>
    </row>
    <row r="710" s="13" customFormat="1">
      <c r="A710" s="13"/>
      <c r="B710" s="255"/>
      <c r="C710" s="256"/>
      <c r="D710" s="225" t="s">
        <v>939</v>
      </c>
      <c r="E710" s="257" t="s">
        <v>1</v>
      </c>
      <c r="F710" s="258" t="s">
        <v>1472</v>
      </c>
      <c r="G710" s="256"/>
      <c r="H710" s="259">
        <v>2</v>
      </c>
      <c r="I710" s="260"/>
      <c r="J710" s="256"/>
      <c r="K710" s="256"/>
      <c r="L710" s="261"/>
      <c r="M710" s="262"/>
      <c r="N710" s="263"/>
      <c r="O710" s="263"/>
      <c r="P710" s="263"/>
      <c r="Q710" s="263"/>
      <c r="R710" s="263"/>
      <c r="S710" s="263"/>
      <c r="T710" s="264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65" t="s">
        <v>939</v>
      </c>
      <c r="AU710" s="265" t="s">
        <v>87</v>
      </c>
      <c r="AV710" s="13" t="s">
        <v>87</v>
      </c>
      <c r="AW710" s="13" t="s">
        <v>34</v>
      </c>
      <c r="AX710" s="13" t="s">
        <v>77</v>
      </c>
      <c r="AY710" s="265" t="s">
        <v>133</v>
      </c>
    </row>
    <row r="711" s="13" customFormat="1">
      <c r="A711" s="13"/>
      <c r="B711" s="255"/>
      <c r="C711" s="256"/>
      <c r="D711" s="225" t="s">
        <v>939</v>
      </c>
      <c r="E711" s="257" t="s">
        <v>1</v>
      </c>
      <c r="F711" s="258" t="s">
        <v>1473</v>
      </c>
      <c r="G711" s="256"/>
      <c r="H711" s="259">
        <v>4</v>
      </c>
      <c r="I711" s="260"/>
      <c r="J711" s="256"/>
      <c r="K711" s="256"/>
      <c r="L711" s="261"/>
      <c r="M711" s="262"/>
      <c r="N711" s="263"/>
      <c r="O711" s="263"/>
      <c r="P711" s="263"/>
      <c r="Q711" s="263"/>
      <c r="R711" s="263"/>
      <c r="S711" s="263"/>
      <c r="T711" s="264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65" t="s">
        <v>939</v>
      </c>
      <c r="AU711" s="265" t="s">
        <v>87</v>
      </c>
      <c r="AV711" s="13" t="s">
        <v>87</v>
      </c>
      <c r="AW711" s="13" t="s">
        <v>34</v>
      </c>
      <c r="AX711" s="13" t="s">
        <v>77</v>
      </c>
      <c r="AY711" s="265" t="s">
        <v>133</v>
      </c>
    </row>
    <row r="712" s="14" customFormat="1">
      <c r="A712" s="14"/>
      <c r="B712" s="266"/>
      <c r="C712" s="267"/>
      <c r="D712" s="225" t="s">
        <v>939</v>
      </c>
      <c r="E712" s="268" t="s">
        <v>1</v>
      </c>
      <c r="F712" s="269" t="s">
        <v>941</v>
      </c>
      <c r="G712" s="267"/>
      <c r="H712" s="270">
        <v>6</v>
      </c>
      <c r="I712" s="271"/>
      <c r="J712" s="267"/>
      <c r="K712" s="267"/>
      <c r="L712" s="272"/>
      <c r="M712" s="273"/>
      <c r="N712" s="274"/>
      <c r="O712" s="274"/>
      <c r="P712" s="274"/>
      <c r="Q712" s="274"/>
      <c r="R712" s="274"/>
      <c r="S712" s="274"/>
      <c r="T712" s="275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76" t="s">
        <v>939</v>
      </c>
      <c r="AU712" s="276" t="s">
        <v>87</v>
      </c>
      <c r="AV712" s="14" t="s">
        <v>138</v>
      </c>
      <c r="AW712" s="14" t="s">
        <v>34</v>
      </c>
      <c r="AX712" s="14" t="s">
        <v>85</v>
      </c>
      <c r="AY712" s="276" t="s">
        <v>133</v>
      </c>
    </row>
    <row r="713" s="2" customFormat="1" ht="24.15" customHeight="1">
      <c r="A713" s="38"/>
      <c r="B713" s="39"/>
      <c r="C713" s="211" t="s">
        <v>627</v>
      </c>
      <c r="D713" s="211" t="s">
        <v>134</v>
      </c>
      <c r="E713" s="212" t="s">
        <v>1474</v>
      </c>
      <c r="F713" s="213" t="s">
        <v>1475</v>
      </c>
      <c r="G713" s="214" t="s">
        <v>1050</v>
      </c>
      <c r="H713" s="215">
        <v>2</v>
      </c>
      <c r="I713" s="216"/>
      <c r="J713" s="217">
        <f>ROUND(I713*H713,2)</f>
        <v>0</v>
      </c>
      <c r="K713" s="218"/>
      <c r="L713" s="44"/>
      <c r="M713" s="219" t="s">
        <v>1</v>
      </c>
      <c r="N713" s="220" t="s">
        <v>42</v>
      </c>
      <c r="O713" s="91"/>
      <c r="P713" s="221">
        <f>O713*H713</f>
        <v>0</v>
      </c>
      <c r="Q713" s="221">
        <v>0</v>
      </c>
      <c r="R713" s="221">
        <f>Q713*H713</f>
        <v>0</v>
      </c>
      <c r="S713" s="221">
        <v>0</v>
      </c>
      <c r="T713" s="222">
        <f>S713*H713</f>
        <v>0</v>
      </c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R713" s="223" t="s">
        <v>138</v>
      </c>
      <c r="AT713" s="223" t="s">
        <v>134</v>
      </c>
      <c r="AU713" s="223" t="s">
        <v>87</v>
      </c>
      <c r="AY713" s="17" t="s">
        <v>133</v>
      </c>
      <c r="BE713" s="224">
        <f>IF(N713="základní",J713,0)</f>
        <v>0</v>
      </c>
      <c r="BF713" s="224">
        <f>IF(N713="snížená",J713,0)</f>
        <v>0</v>
      </c>
      <c r="BG713" s="224">
        <f>IF(N713="zákl. přenesená",J713,0)</f>
        <v>0</v>
      </c>
      <c r="BH713" s="224">
        <f>IF(N713="sníž. přenesená",J713,0)</f>
        <v>0</v>
      </c>
      <c r="BI713" s="224">
        <f>IF(N713="nulová",J713,0)</f>
        <v>0</v>
      </c>
      <c r="BJ713" s="17" t="s">
        <v>85</v>
      </c>
      <c r="BK713" s="224">
        <f>ROUND(I713*H713,2)</f>
        <v>0</v>
      </c>
      <c r="BL713" s="17" t="s">
        <v>138</v>
      </c>
      <c r="BM713" s="223" t="s">
        <v>630</v>
      </c>
    </row>
    <row r="714" s="13" customFormat="1">
      <c r="A714" s="13"/>
      <c r="B714" s="255"/>
      <c r="C714" s="256"/>
      <c r="D714" s="225" t="s">
        <v>939</v>
      </c>
      <c r="E714" s="257" t="s">
        <v>1</v>
      </c>
      <c r="F714" s="258" t="s">
        <v>1476</v>
      </c>
      <c r="G714" s="256"/>
      <c r="H714" s="259">
        <v>2</v>
      </c>
      <c r="I714" s="260"/>
      <c r="J714" s="256"/>
      <c r="K714" s="256"/>
      <c r="L714" s="261"/>
      <c r="M714" s="262"/>
      <c r="N714" s="263"/>
      <c r="O714" s="263"/>
      <c r="P714" s="263"/>
      <c r="Q714" s="263"/>
      <c r="R714" s="263"/>
      <c r="S714" s="263"/>
      <c r="T714" s="264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65" t="s">
        <v>939</v>
      </c>
      <c r="AU714" s="265" t="s">
        <v>87</v>
      </c>
      <c r="AV714" s="13" t="s">
        <v>87</v>
      </c>
      <c r="AW714" s="13" t="s">
        <v>34</v>
      </c>
      <c r="AX714" s="13" t="s">
        <v>77</v>
      </c>
      <c r="AY714" s="265" t="s">
        <v>133</v>
      </c>
    </row>
    <row r="715" s="14" customFormat="1">
      <c r="A715" s="14"/>
      <c r="B715" s="266"/>
      <c r="C715" s="267"/>
      <c r="D715" s="225" t="s">
        <v>939</v>
      </c>
      <c r="E715" s="268" t="s">
        <v>1</v>
      </c>
      <c r="F715" s="269" t="s">
        <v>941</v>
      </c>
      <c r="G715" s="267"/>
      <c r="H715" s="270">
        <v>2</v>
      </c>
      <c r="I715" s="271"/>
      <c r="J715" s="267"/>
      <c r="K715" s="267"/>
      <c r="L715" s="272"/>
      <c r="M715" s="273"/>
      <c r="N715" s="274"/>
      <c r="O715" s="274"/>
      <c r="P715" s="274"/>
      <c r="Q715" s="274"/>
      <c r="R715" s="274"/>
      <c r="S715" s="274"/>
      <c r="T715" s="275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76" t="s">
        <v>939</v>
      </c>
      <c r="AU715" s="276" t="s">
        <v>87</v>
      </c>
      <c r="AV715" s="14" t="s">
        <v>138</v>
      </c>
      <c r="AW715" s="14" t="s">
        <v>34</v>
      </c>
      <c r="AX715" s="14" t="s">
        <v>85</v>
      </c>
      <c r="AY715" s="276" t="s">
        <v>133</v>
      </c>
    </row>
    <row r="716" s="2" customFormat="1" ht="24.15" customHeight="1">
      <c r="A716" s="38"/>
      <c r="B716" s="39"/>
      <c r="C716" s="211" t="s">
        <v>384</v>
      </c>
      <c r="D716" s="211" t="s">
        <v>134</v>
      </c>
      <c r="E716" s="212" t="s">
        <v>1477</v>
      </c>
      <c r="F716" s="213" t="s">
        <v>1478</v>
      </c>
      <c r="G716" s="214" t="s">
        <v>938</v>
      </c>
      <c r="H716" s="215">
        <v>1.9199999999999999</v>
      </c>
      <c r="I716" s="216"/>
      <c r="J716" s="217">
        <f>ROUND(I716*H716,2)</f>
        <v>0</v>
      </c>
      <c r="K716" s="218"/>
      <c r="L716" s="44"/>
      <c r="M716" s="219" t="s">
        <v>1</v>
      </c>
      <c r="N716" s="220" t="s">
        <v>42</v>
      </c>
      <c r="O716" s="91"/>
      <c r="P716" s="221">
        <f>O716*H716</f>
        <v>0</v>
      </c>
      <c r="Q716" s="221">
        <v>0</v>
      </c>
      <c r="R716" s="221">
        <f>Q716*H716</f>
        <v>0</v>
      </c>
      <c r="S716" s="221">
        <v>0</v>
      </c>
      <c r="T716" s="222">
        <f>S716*H716</f>
        <v>0</v>
      </c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R716" s="223" t="s">
        <v>138</v>
      </c>
      <c r="AT716" s="223" t="s">
        <v>134</v>
      </c>
      <c r="AU716" s="223" t="s">
        <v>87</v>
      </c>
      <c r="AY716" s="17" t="s">
        <v>133</v>
      </c>
      <c r="BE716" s="224">
        <f>IF(N716="základní",J716,0)</f>
        <v>0</v>
      </c>
      <c r="BF716" s="224">
        <f>IF(N716="snížená",J716,0)</f>
        <v>0</v>
      </c>
      <c r="BG716" s="224">
        <f>IF(N716="zákl. přenesená",J716,0)</f>
        <v>0</v>
      </c>
      <c r="BH716" s="224">
        <f>IF(N716="sníž. přenesená",J716,0)</f>
        <v>0</v>
      </c>
      <c r="BI716" s="224">
        <f>IF(N716="nulová",J716,0)</f>
        <v>0</v>
      </c>
      <c r="BJ716" s="17" t="s">
        <v>85</v>
      </c>
      <c r="BK716" s="224">
        <f>ROUND(I716*H716,2)</f>
        <v>0</v>
      </c>
      <c r="BL716" s="17" t="s">
        <v>138</v>
      </c>
      <c r="BM716" s="223" t="s">
        <v>633</v>
      </c>
    </row>
    <row r="717" s="15" customFormat="1">
      <c r="A717" s="15"/>
      <c r="B717" s="277"/>
      <c r="C717" s="278"/>
      <c r="D717" s="225" t="s">
        <v>939</v>
      </c>
      <c r="E717" s="279" t="s">
        <v>1</v>
      </c>
      <c r="F717" s="280" t="s">
        <v>1042</v>
      </c>
      <c r="G717" s="278"/>
      <c r="H717" s="279" t="s">
        <v>1</v>
      </c>
      <c r="I717" s="281"/>
      <c r="J717" s="278"/>
      <c r="K717" s="278"/>
      <c r="L717" s="282"/>
      <c r="M717" s="283"/>
      <c r="N717" s="284"/>
      <c r="O717" s="284"/>
      <c r="P717" s="284"/>
      <c r="Q717" s="284"/>
      <c r="R717" s="284"/>
      <c r="S717" s="284"/>
      <c r="T717" s="28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T717" s="286" t="s">
        <v>939</v>
      </c>
      <c r="AU717" s="286" t="s">
        <v>87</v>
      </c>
      <c r="AV717" s="15" t="s">
        <v>85</v>
      </c>
      <c r="AW717" s="15" t="s">
        <v>34</v>
      </c>
      <c r="AX717" s="15" t="s">
        <v>77</v>
      </c>
      <c r="AY717" s="286" t="s">
        <v>133</v>
      </c>
    </row>
    <row r="718" s="13" customFormat="1">
      <c r="A718" s="13"/>
      <c r="B718" s="255"/>
      <c r="C718" s="256"/>
      <c r="D718" s="225" t="s">
        <v>939</v>
      </c>
      <c r="E718" s="257" t="s">
        <v>1</v>
      </c>
      <c r="F718" s="258" t="s">
        <v>1479</v>
      </c>
      <c r="G718" s="256"/>
      <c r="H718" s="259">
        <v>1.9199999999999999</v>
      </c>
      <c r="I718" s="260"/>
      <c r="J718" s="256"/>
      <c r="K718" s="256"/>
      <c r="L718" s="261"/>
      <c r="M718" s="262"/>
      <c r="N718" s="263"/>
      <c r="O718" s="263"/>
      <c r="P718" s="263"/>
      <c r="Q718" s="263"/>
      <c r="R718" s="263"/>
      <c r="S718" s="263"/>
      <c r="T718" s="264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65" t="s">
        <v>939</v>
      </c>
      <c r="AU718" s="265" t="s">
        <v>87</v>
      </c>
      <c r="AV718" s="13" t="s">
        <v>87</v>
      </c>
      <c r="AW718" s="13" t="s">
        <v>34</v>
      </c>
      <c r="AX718" s="13" t="s">
        <v>77</v>
      </c>
      <c r="AY718" s="265" t="s">
        <v>133</v>
      </c>
    </row>
    <row r="719" s="14" customFormat="1">
      <c r="A719" s="14"/>
      <c r="B719" s="266"/>
      <c r="C719" s="267"/>
      <c r="D719" s="225" t="s">
        <v>939</v>
      </c>
      <c r="E719" s="268" t="s">
        <v>1</v>
      </c>
      <c r="F719" s="269" t="s">
        <v>941</v>
      </c>
      <c r="G719" s="267"/>
      <c r="H719" s="270">
        <v>1.9199999999999999</v>
      </c>
      <c r="I719" s="271"/>
      <c r="J719" s="267"/>
      <c r="K719" s="267"/>
      <c r="L719" s="272"/>
      <c r="M719" s="273"/>
      <c r="N719" s="274"/>
      <c r="O719" s="274"/>
      <c r="P719" s="274"/>
      <c r="Q719" s="274"/>
      <c r="R719" s="274"/>
      <c r="S719" s="274"/>
      <c r="T719" s="275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76" t="s">
        <v>939</v>
      </c>
      <c r="AU719" s="276" t="s">
        <v>87</v>
      </c>
      <c r="AV719" s="14" t="s">
        <v>138</v>
      </c>
      <c r="AW719" s="14" t="s">
        <v>34</v>
      </c>
      <c r="AX719" s="14" t="s">
        <v>85</v>
      </c>
      <c r="AY719" s="276" t="s">
        <v>133</v>
      </c>
    </row>
    <row r="720" s="2" customFormat="1" ht="24.15" customHeight="1">
      <c r="A720" s="38"/>
      <c r="B720" s="39"/>
      <c r="C720" s="211" t="s">
        <v>634</v>
      </c>
      <c r="D720" s="211" t="s">
        <v>134</v>
      </c>
      <c r="E720" s="212" t="s">
        <v>1480</v>
      </c>
      <c r="F720" s="213" t="s">
        <v>1481</v>
      </c>
      <c r="G720" s="214" t="s">
        <v>944</v>
      </c>
      <c r="H720" s="215">
        <v>0.80200000000000005</v>
      </c>
      <c r="I720" s="216"/>
      <c r="J720" s="217">
        <f>ROUND(I720*H720,2)</f>
        <v>0</v>
      </c>
      <c r="K720" s="218"/>
      <c r="L720" s="44"/>
      <c r="M720" s="219" t="s">
        <v>1</v>
      </c>
      <c r="N720" s="220" t="s">
        <v>42</v>
      </c>
      <c r="O720" s="91"/>
      <c r="P720" s="221">
        <f>O720*H720</f>
        <v>0</v>
      </c>
      <c r="Q720" s="221">
        <v>0</v>
      </c>
      <c r="R720" s="221">
        <f>Q720*H720</f>
        <v>0</v>
      </c>
      <c r="S720" s="221">
        <v>0</v>
      </c>
      <c r="T720" s="222">
        <f>S720*H720</f>
        <v>0</v>
      </c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223" t="s">
        <v>138</v>
      </c>
      <c r="AT720" s="223" t="s">
        <v>134</v>
      </c>
      <c r="AU720" s="223" t="s">
        <v>87</v>
      </c>
      <c r="AY720" s="17" t="s">
        <v>133</v>
      </c>
      <c r="BE720" s="224">
        <f>IF(N720="základní",J720,0)</f>
        <v>0</v>
      </c>
      <c r="BF720" s="224">
        <f>IF(N720="snížená",J720,0)</f>
        <v>0</v>
      </c>
      <c r="BG720" s="224">
        <f>IF(N720="zákl. přenesená",J720,0)</f>
        <v>0</v>
      </c>
      <c r="BH720" s="224">
        <f>IF(N720="sníž. přenesená",J720,0)</f>
        <v>0</v>
      </c>
      <c r="BI720" s="224">
        <f>IF(N720="nulová",J720,0)</f>
        <v>0</v>
      </c>
      <c r="BJ720" s="17" t="s">
        <v>85</v>
      </c>
      <c r="BK720" s="224">
        <f>ROUND(I720*H720,2)</f>
        <v>0</v>
      </c>
      <c r="BL720" s="17" t="s">
        <v>138</v>
      </c>
      <c r="BM720" s="223" t="s">
        <v>637</v>
      </c>
    </row>
    <row r="721" s="15" customFormat="1">
      <c r="A721" s="15"/>
      <c r="B721" s="277"/>
      <c r="C721" s="278"/>
      <c r="D721" s="225" t="s">
        <v>939</v>
      </c>
      <c r="E721" s="279" t="s">
        <v>1</v>
      </c>
      <c r="F721" s="280" t="s">
        <v>1083</v>
      </c>
      <c r="G721" s="278"/>
      <c r="H721" s="279" t="s">
        <v>1</v>
      </c>
      <c r="I721" s="281"/>
      <c r="J721" s="278"/>
      <c r="K721" s="278"/>
      <c r="L721" s="282"/>
      <c r="M721" s="283"/>
      <c r="N721" s="284"/>
      <c r="O721" s="284"/>
      <c r="P721" s="284"/>
      <c r="Q721" s="284"/>
      <c r="R721" s="284"/>
      <c r="S721" s="284"/>
      <c r="T721" s="28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T721" s="286" t="s">
        <v>939</v>
      </c>
      <c r="AU721" s="286" t="s">
        <v>87</v>
      </c>
      <c r="AV721" s="15" t="s">
        <v>85</v>
      </c>
      <c r="AW721" s="15" t="s">
        <v>34</v>
      </c>
      <c r="AX721" s="15" t="s">
        <v>77</v>
      </c>
      <c r="AY721" s="286" t="s">
        <v>133</v>
      </c>
    </row>
    <row r="722" s="13" customFormat="1">
      <c r="A722" s="13"/>
      <c r="B722" s="255"/>
      <c r="C722" s="256"/>
      <c r="D722" s="225" t="s">
        <v>939</v>
      </c>
      <c r="E722" s="257" t="s">
        <v>1</v>
      </c>
      <c r="F722" s="258" t="s">
        <v>1482</v>
      </c>
      <c r="G722" s="256"/>
      <c r="H722" s="259">
        <v>0.80200000000000005</v>
      </c>
      <c r="I722" s="260"/>
      <c r="J722" s="256"/>
      <c r="K722" s="256"/>
      <c r="L722" s="261"/>
      <c r="M722" s="262"/>
      <c r="N722" s="263"/>
      <c r="O722" s="263"/>
      <c r="P722" s="263"/>
      <c r="Q722" s="263"/>
      <c r="R722" s="263"/>
      <c r="S722" s="263"/>
      <c r="T722" s="264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65" t="s">
        <v>939</v>
      </c>
      <c r="AU722" s="265" t="s">
        <v>87</v>
      </c>
      <c r="AV722" s="13" t="s">
        <v>87</v>
      </c>
      <c r="AW722" s="13" t="s">
        <v>34</v>
      </c>
      <c r="AX722" s="13" t="s">
        <v>77</v>
      </c>
      <c r="AY722" s="265" t="s">
        <v>133</v>
      </c>
    </row>
    <row r="723" s="14" customFormat="1">
      <c r="A723" s="14"/>
      <c r="B723" s="266"/>
      <c r="C723" s="267"/>
      <c r="D723" s="225" t="s">
        <v>939</v>
      </c>
      <c r="E723" s="268" t="s">
        <v>1</v>
      </c>
      <c r="F723" s="269" t="s">
        <v>941</v>
      </c>
      <c r="G723" s="267"/>
      <c r="H723" s="270">
        <v>0.80200000000000005</v>
      </c>
      <c r="I723" s="271"/>
      <c r="J723" s="267"/>
      <c r="K723" s="267"/>
      <c r="L723" s="272"/>
      <c r="M723" s="273"/>
      <c r="N723" s="274"/>
      <c r="O723" s="274"/>
      <c r="P723" s="274"/>
      <c r="Q723" s="274"/>
      <c r="R723" s="274"/>
      <c r="S723" s="274"/>
      <c r="T723" s="275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76" t="s">
        <v>939</v>
      </c>
      <c r="AU723" s="276" t="s">
        <v>87</v>
      </c>
      <c r="AV723" s="14" t="s">
        <v>138</v>
      </c>
      <c r="AW723" s="14" t="s">
        <v>34</v>
      </c>
      <c r="AX723" s="14" t="s">
        <v>85</v>
      </c>
      <c r="AY723" s="276" t="s">
        <v>133</v>
      </c>
    </row>
    <row r="724" s="2" customFormat="1" ht="24.15" customHeight="1">
      <c r="A724" s="38"/>
      <c r="B724" s="39"/>
      <c r="C724" s="211" t="s">
        <v>389</v>
      </c>
      <c r="D724" s="211" t="s">
        <v>134</v>
      </c>
      <c r="E724" s="212" t="s">
        <v>1483</v>
      </c>
      <c r="F724" s="213" t="s">
        <v>1484</v>
      </c>
      <c r="G724" s="214" t="s">
        <v>304</v>
      </c>
      <c r="H724" s="215">
        <v>10.18</v>
      </c>
      <c r="I724" s="216"/>
      <c r="J724" s="217">
        <f>ROUND(I724*H724,2)</f>
        <v>0</v>
      </c>
      <c r="K724" s="218"/>
      <c r="L724" s="44"/>
      <c r="M724" s="219" t="s">
        <v>1</v>
      </c>
      <c r="N724" s="220" t="s">
        <v>42</v>
      </c>
      <c r="O724" s="91"/>
      <c r="P724" s="221">
        <f>O724*H724</f>
        <v>0</v>
      </c>
      <c r="Q724" s="221">
        <v>0</v>
      </c>
      <c r="R724" s="221">
        <f>Q724*H724</f>
        <v>0</v>
      </c>
      <c r="S724" s="221">
        <v>0</v>
      </c>
      <c r="T724" s="222">
        <f>S724*H724</f>
        <v>0</v>
      </c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R724" s="223" t="s">
        <v>138</v>
      </c>
      <c r="AT724" s="223" t="s">
        <v>134</v>
      </c>
      <c r="AU724" s="223" t="s">
        <v>87</v>
      </c>
      <c r="AY724" s="17" t="s">
        <v>133</v>
      </c>
      <c r="BE724" s="224">
        <f>IF(N724="základní",J724,0)</f>
        <v>0</v>
      </c>
      <c r="BF724" s="224">
        <f>IF(N724="snížená",J724,0)</f>
        <v>0</v>
      </c>
      <c r="BG724" s="224">
        <f>IF(N724="zákl. přenesená",J724,0)</f>
        <v>0</v>
      </c>
      <c r="BH724" s="224">
        <f>IF(N724="sníž. přenesená",J724,0)</f>
        <v>0</v>
      </c>
      <c r="BI724" s="224">
        <f>IF(N724="nulová",J724,0)</f>
        <v>0</v>
      </c>
      <c r="BJ724" s="17" t="s">
        <v>85</v>
      </c>
      <c r="BK724" s="224">
        <f>ROUND(I724*H724,2)</f>
        <v>0</v>
      </c>
      <c r="BL724" s="17" t="s">
        <v>138</v>
      </c>
      <c r="BM724" s="223" t="s">
        <v>640</v>
      </c>
    </row>
    <row r="725" s="13" customFormat="1">
      <c r="A725" s="13"/>
      <c r="B725" s="255"/>
      <c r="C725" s="256"/>
      <c r="D725" s="225" t="s">
        <v>939</v>
      </c>
      <c r="E725" s="257" t="s">
        <v>1</v>
      </c>
      <c r="F725" s="258" t="s">
        <v>1485</v>
      </c>
      <c r="G725" s="256"/>
      <c r="H725" s="259">
        <v>4.7300000000000004</v>
      </c>
      <c r="I725" s="260"/>
      <c r="J725" s="256"/>
      <c r="K725" s="256"/>
      <c r="L725" s="261"/>
      <c r="M725" s="262"/>
      <c r="N725" s="263"/>
      <c r="O725" s="263"/>
      <c r="P725" s="263"/>
      <c r="Q725" s="263"/>
      <c r="R725" s="263"/>
      <c r="S725" s="263"/>
      <c r="T725" s="264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65" t="s">
        <v>939</v>
      </c>
      <c r="AU725" s="265" t="s">
        <v>87</v>
      </c>
      <c r="AV725" s="13" t="s">
        <v>87</v>
      </c>
      <c r="AW725" s="13" t="s">
        <v>34</v>
      </c>
      <c r="AX725" s="13" t="s">
        <v>77</v>
      </c>
      <c r="AY725" s="265" t="s">
        <v>133</v>
      </c>
    </row>
    <row r="726" s="13" customFormat="1">
      <c r="A726" s="13"/>
      <c r="B726" s="255"/>
      <c r="C726" s="256"/>
      <c r="D726" s="225" t="s">
        <v>939</v>
      </c>
      <c r="E726" s="257" t="s">
        <v>1</v>
      </c>
      <c r="F726" s="258" t="s">
        <v>1486</v>
      </c>
      <c r="G726" s="256"/>
      <c r="H726" s="259">
        <v>5.4500000000000002</v>
      </c>
      <c r="I726" s="260"/>
      <c r="J726" s="256"/>
      <c r="K726" s="256"/>
      <c r="L726" s="261"/>
      <c r="M726" s="262"/>
      <c r="N726" s="263"/>
      <c r="O726" s="263"/>
      <c r="P726" s="263"/>
      <c r="Q726" s="263"/>
      <c r="R726" s="263"/>
      <c r="S726" s="263"/>
      <c r="T726" s="264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65" t="s">
        <v>939</v>
      </c>
      <c r="AU726" s="265" t="s">
        <v>87</v>
      </c>
      <c r="AV726" s="13" t="s">
        <v>87</v>
      </c>
      <c r="AW726" s="13" t="s">
        <v>34</v>
      </c>
      <c r="AX726" s="13" t="s">
        <v>77</v>
      </c>
      <c r="AY726" s="265" t="s">
        <v>133</v>
      </c>
    </row>
    <row r="727" s="14" customFormat="1">
      <c r="A727" s="14"/>
      <c r="B727" s="266"/>
      <c r="C727" s="267"/>
      <c r="D727" s="225" t="s">
        <v>939</v>
      </c>
      <c r="E727" s="268" t="s">
        <v>1</v>
      </c>
      <c r="F727" s="269" t="s">
        <v>941</v>
      </c>
      <c r="G727" s="267"/>
      <c r="H727" s="270">
        <v>10.18</v>
      </c>
      <c r="I727" s="271"/>
      <c r="J727" s="267"/>
      <c r="K727" s="267"/>
      <c r="L727" s="272"/>
      <c r="M727" s="273"/>
      <c r="N727" s="274"/>
      <c r="O727" s="274"/>
      <c r="P727" s="274"/>
      <c r="Q727" s="274"/>
      <c r="R727" s="274"/>
      <c r="S727" s="274"/>
      <c r="T727" s="275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76" t="s">
        <v>939</v>
      </c>
      <c r="AU727" s="276" t="s">
        <v>87</v>
      </c>
      <c r="AV727" s="14" t="s">
        <v>138</v>
      </c>
      <c r="AW727" s="14" t="s">
        <v>34</v>
      </c>
      <c r="AX727" s="14" t="s">
        <v>85</v>
      </c>
      <c r="AY727" s="276" t="s">
        <v>133</v>
      </c>
    </row>
    <row r="728" s="2" customFormat="1" ht="33" customHeight="1">
      <c r="A728" s="38"/>
      <c r="B728" s="39"/>
      <c r="C728" s="211" t="s">
        <v>641</v>
      </c>
      <c r="D728" s="211" t="s">
        <v>134</v>
      </c>
      <c r="E728" s="212" t="s">
        <v>1487</v>
      </c>
      <c r="F728" s="213" t="s">
        <v>1488</v>
      </c>
      <c r="G728" s="214" t="s">
        <v>304</v>
      </c>
      <c r="H728" s="215">
        <v>5.5999999999999996</v>
      </c>
      <c r="I728" s="216"/>
      <c r="J728" s="217">
        <f>ROUND(I728*H728,2)</f>
        <v>0</v>
      </c>
      <c r="K728" s="218"/>
      <c r="L728" s="44"/>
      <c r="M728" s="219" t="s">
        <v>1</v>
      </c>
      <c r="N728" s="220" t="s">
        <v>42</v>
      </c>
      <c r="O728" s="91"/>
      <c r="P728" s="221">
        <f>O728*H728</f>
        <v>0</v>
      </c>
      <c r="Q728" s="221">
        <v>0</v>
      </c>
      <c r="R728" s="221">
        <f>Q728*H728</f>
        <v>0</v>
      </c>
      <c r="S728" s="221">
        <v>0</v>
      </c>
      <c r="T728" s="222">
        <f>S728*H728</f>
        <v>0</v>
      </c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R728" s="223" t="s">
        <v>138</v>
      </c>
      <c r="AT728" s="223" t="s">
        <v>134</v>
      </c>
      <c r="AU728" s="223" t="s">
        <v>87</v>
      </c>
      <c r="AY728" s="17" t="s">
        <v>133</v>
      </c>
      <c r="BE728" s="224">
        <f>IF(N728="základní",J728,0)</f>
        <v>0</v>
      </c>
      <c r="BF728" s="224">
        <f>IF(N728="snížená",J728,0)</f>
        <v>0</v>
      </c>
      <c r="BG728" s="224">
        <f>IF(N728="zákl. přenesená",J728,0)</f>
        <v>0</v>
      </c>
      <c r="BH728" s="224">
        <f>IF(N728="sníž. přenesená",J728,0)</f>
        <v>0</v>
      </c>
      <c r="BI728" s="224">
        <f>IF(N728="nulová",J728,0)</f>
        <v>0</v>
      </c>
      <c r="BJ728" s="17" t="s">
        <v>85</v>
      </c>
      <c r="BK728" s="224">
        <f>ROUND(I728*H728,2)</f>
        <v>0</v>
      </c>
      <c r="BL728" s="17" t="s">
        <v>138</v>
      </c>
      <c r="BM728" s="223" t="s">
        <v>644</v>
      </c>
    </row>
    <row r="729" s="13" customFormat="1">
      <c r="A729" s="13"/>
      <c r="B729" s="255"/>
      <c r="C729" s="256"/>
      <c r="D729" s="225" t="s">
        <v>939</v>
      </c>
      <c r="E729" s="257" t="s">
        <v>1</v>
      </c>
      <c r="F729" s="258" t="s">
        <v>1489</v>
      </c>
      <c r="G729" s="256"/>
      <c r="H729" s="259">
        <v>5.5999999999999996</v>
      </c>
      <c r="I729" s="260"/>
      <c r="J729" s="256"/>
      <c r="K729" s="256"/>
      <c r="L729" s="261"/>
      <c r="M729" s="262"/>
      <c r="N729" s="263"/>
      <c r="O729" s="263"/>
      <c r="P729" s="263"/>
      <c r="Q729" s="263"/>
      <c r="R729" s="263"/>
      <c r="S729" s="263"/>
      <c r="T729" s="264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65" t="s">
        <v>939</v>
      </c>
      <c r="AU729" s="265" t="s">
        <v>87</v>
      </c>
      <c r="AV729" s="13" t="s">
        <v>87</v>
      </c>
      <c r="AW729" s="13" t="s">
        <v>34</v>
      </c>
      <c r="AX729" s="13" t="s">
        <v>77</v>
      </c>
      <c r="AY729" s="265" t="s">
        <v>133</v>
      </c>
    </row>
    <row r="730" s="14" customFormat="1">
      <c r="A730" s="14"/>
      <c r="B730" s="266"/>
      <c r="C730" s="267"/>
      <c r="D730" s="225" t="s">
        <v>939</v>
      </c>
      <c r="E730" s="268" t="s">
        <v>1</v>
      </c>
      <c r="F730" s="269" t="s">
        <v>941</v>
      </c>
      <c r="G730" s="267"/>
      <c r="H730" s="270">
        <v>5.5999999999999996</v>
      </c>
      <c r="I730" s="271"/>
      <c r="J730" s="267"/>
      <c r="K730" s="267"/>
      <c r="L730" s="272"/>
      <c r="M730" s="273"/>
      <c r="N730" s="274"/>
      <c r="O730" s="274"/>
      <c r="P730" s="274"/>
      <c r="Q730" s="274"/>
      <c r="R730" s="274"/>
      <c r="S730" s="274"/>
      <c r="T730" s="275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76" t="s">
        <v>939</v>
      </c>
      <c r="AU730" s="276" t="s">
        <v>87</v>
      </c>
      <c r="AV730" s="14" t="s">
        <v>138</v>
      </c>
      <c r="AW730" s="14" t="s">
        <v>34</v>
      </c>
      <c r="AX730" s="14" t="s">
        <v>85</v>
      </c>
      <c r="AY730" s="276" t="s">
        <v>133</v>
      </c>
    </row>
    <row r="731" s="2" customFormat="1" ht="24.15" customHeight="1">
      <c r="A731" s="38"/>
      <c r="B731" s="39"/>
      <c r="C731" s="211" t="s">
        <v>392</v>
      </c>
      <c r="D731" s="211" t="s">
        <v>134</v>
      </c>
      <c r="E731" s="212" t="s">
        <v>1490</v>
      </c>
      <c r="F731" s="213" t="s">
        <v>1491</v>
      </c>
      <c r="G731" s="214" t="s">
        <v>304</v>
      </c>
      <c r="H731" s="215">
        <v>6.5999999999999996</v>
      </c>
      <c r="I731" s="216"/>
      <c r="J731" s="217">
        <f>ROUND(I731*H731,2)</f>
        <v>0</v>
      </c>
      <c r="K731" s="218"/>
      <c r="L731" s="44"/>
      <c r="M731" s="219" t="s">
        <v>1</v>
      </c>
      <c r="N731" s="220" t="s">
        <v>42</v>
      </c>
      <c r="O731" s="91"/>
      <c r="P731" s="221">
        <f>O731*H731</f>
        <v>0</v>
      </c>
      <c r="Q731" s="221">
        <v>0</v>
      </c>
      <c r="R731" s="221">
        <f>Q731*H731</f>
        <v>0</v>
      </c>
      <c r="S731" s="221">
        <v>0</v>
      </c>
      <c r="T731" s="222">
        <f>S731*H731</f>
        <v>0</v>
      </c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R731" s="223" t="s">
        <v>138</v>
      </c>
      <c r="AT731" s="223" t="s">
        <v>134</v>
      </c>
      <c r="AU731" s="223" t="s">
        <v>87</v>
      </c>
      <c r="AY731" s="17" t="s">
        <v>133</v>
      </c>
      <c r="BE731" s="224">
        <f>IF(N731="základní",J731,0)</f>
        <v>0</v>
      </c>
      <c r="BF731" s="224">
        <f>IF(N731="snížená",J731,0)</f>
        <v>0</v>
      </c>
      <c r="BG731" s="224">
        <f>IF(N731="zákl. přenesená",J731,0)</f>
        <v>0</v>
      </c>
      <c r="BH731" s="224">
        <f>IF(N731="sníž. přenesená",J731,0)</f>
        <v>0</v>
      </c>
      <c r="BI731" s="224">
        <f>IF(N731="nulová",J731,0)</f>
        <v>0</v>
      </c>
      <c r="BJ731" s="17" t="s">
        <v>85</v>
      </c>
      <c r="BK731" s="224">
        <f>ROUND(I731*H731,2)</f>
        <v>0</v>
      </c>
      <c r="BL731" s="17" t="s">
        <v>138</v>
      </c>
      <c r="BM731" s="223" t="s">
        <v>647</v>
      </c>
    </row>
    <row r="732" s="15" customFormat="1">
      <c r="A732" s="15"/>
      <c r="B732" s="277"/>
      <c r="C732" s="278"/>
      <c r="D732" s="225" t="s">
        <v>939</v>
      </c>
      <c r="E732" s="279" t="s">
        <v>1</v>
      </c>
      <c r="F732" s="280" t="s">
        <v>1492</v>
      </c>
      <c r="G732" s="278"/>
      <c r="H732" s="279" t="s">
        <v>1</v>
      </c>
      <c r="I732" s="281"/>
      <c r="J732" s="278"/>
      <c r="K732" s="278"/>
      <c r="L732" s="282"/>
      <c r="M732" s="283"/>
      <c r="N732" s="284"/>
      <c r="O732" s="284"/>
      <c r="P732" s="284"/>
      <c r="Q732" s="284"/>
      <c r="R732" s="284"/>
      <c r="S732" s="284"/>
      <c r="T732" s="28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T732" s="286" t="s">
        <v>939</v>
      </c>
      <c r="AU732" s="286" t="s">
        <v>87</v>
      </c>
      <c r="AV732" s="15" t="s">
        <v>85</v>
      </c>
      <c r="AW732" s="15" t="s">
        <v>34</v>
      </c>
      <c r="AX732" s="15" t="s">
        <v>77</v>
      </c>
      <c r="AY732" s="286" t="s">
        <v>133</v>
      </c>
    </row>
    <row r="733" s="13" customFormat="1">
      <c r="A733" s="13"/>
      <c r="B733" s="255"/>
      <c r="C733" s="256"/>
      <c r="D733" s="225" t="s">
        <v>939</v>
      </c>
      <c r="E733" s="257" t="s">
        <v>1</v>
      </c>
      <c r="F733" s="258" t="s">
        <v>1493</v>
      </c>
      <c r="G733" s="256"/>
      <c r="H733" s="259">
        <v>6.5999999999999996</v>
      </c>
      <c r="I733" s="260"/>
      <c r="J733" s="256"/>
      <c r="K733" s="256"/>
      <c r="L733" s="261"/>
      <c r="M733" s="262"/>
      <c r="N733" s="263"/>
      <c r="O733" s="263"/>
      <c r="P733" s="263"/>
      <c r="Q733" s="263"/>
      <c r="R733" s="263"/>
      <c r="S733" s="263"/>
      <c r="T733" s="264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65" t="s">
        <v>939</v>
      </c>
      <c r="AU733" s="265" t="s">
        <v>87</v>
      </c>
      <c r="AV733" s="13" t="s">
        <v>87</v>
      </c>
      <c r="AW733" s="13" t="s">
        <v>34</v>
      </c>
      <c r="AX733" s="13" t="s">
        <v>77</v>
      </c>
      <c r="AY733" s="265" t="s">
        <v>133</v>
      </c>
    </row>
    <row r="734" s="14" customFormat="1">
      <c r="A734" s="14"/>
      <c r="B734" s="266"/>
      <c r="C734" s="267"/>
      <c r="D734" s="225" t="s">
        <v>939</v>
      </c>
      <c r="E734" s="268" t="s">
        <v>1</v>
      </c>
      <c r="F734" s="269" t="s">
        <v>941</v>
      </c>
      <c r="G734" s="267"/>
      <c r="H734" s="270">
        <v>6.5999999999999996</v>
      </c>
      <c r="I734" s="271"/>
      <c r="J734" s="267"/>
      <c r="K734" s="267"/>
      <c r="L734" s="272"/>
      <c r="M734" s="273"/>
      <c r="N734" s="274"/>
      <c r="O734" s="274"/>
      <c r="P734" s="274"/>
      <c r="Q734" s="274"/>
      <c r="R734" s="274"/>
      <c r="S734" s="274"/>
      <c r="T734" s="275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76" t="s">
        <v>939</v>
      </c>
      <c r="AU734" s="276" t="s">
        <v>87</v>
      </c>
      <c r="AV734" s="14" t="s">
        <v>138</v>
      </c>
      <c r="AW734" s="14" t="s">
        <v>34</v>
      </c>
      <c r="AX734" s="14" t="s">
        <v>85</v>
      </c>
      <c r="AY734" s="276" t="s">
        <v>133</v>
      </c>
    </row>
    <row r="735" s="2" customFormat="1" ht="24.15" customHeight="1">
      <c r="A735" s="38"/>
      <c r="B735" s="39"/>
      <c r="C735" s="211" t="s">
        <v>648</v>
      </c>
      <c r="D735" s="211" t="s">
        <v>134</v>
      </c>
      <c r="E735" s="212" t="s">
        <v>1494</v>
      </c>
      <c r="F735" s="213" t="s">
        <v>1495</v>
      </c>
      <c r="G735" s="214" t="s">
        <v>304</v>
      </c>
      <c r="H735" s="215">
        <v>0.97499999999999998</v>
      </c>
      <c r="I735" s="216"/>
      <c r="J735" s="217">
        <f>ROUND(I735*H735,2)</f>
        <v>0</v>
      </c>
      <c r="K735" s="218"/>
      <c r="L735" s="44"/>
      <c r="M735" s="219" t="s">
        <v>1</v>
      </c>
      <c r="N735" s="220" t="s">
        <v>42</v>
      </c>
      <c r="O735" s="91"/>
      <c r="P735" s="221">
        <f>O735*H735</f>
        <v>0</v>
      </c>
      <c r="Q735" s="221">
        <v>0</v>
      </c>
      <c r="R735" s="221">
        <f>Q735*H735</f>
        <v>0</v>
      </c>
      <c r="S735" s="221">
        <v>0</v>
      </c>
      <c r="T735" s="222">
        <f>S735*H735</f>
        <v>0</v>
      </c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R735" s="223" t="s">
        <v>138</v>
      </c>
      <c r="AT735" s="223" t="s">
        <v>134</v>
      </c>
      <c r="AU735" s="223" t="s">
        <v>87</v>
      </c>
      <c r="AY735" s="17" t="s">
        <v>133</v>
      </c>
      <c r="BE735" s="224">
        <f>IF(N735="základní",J735,0)</f>
        <v>0</v>
      </c>
      <c r="BF735" s="224">
        <f>IF(N735="snížená",J735,0)</f>
        <v>0</v>
      </c>
      <c r="BG735" s="224">
        <f>IF(N735="zákl. přenesená",J735,0)</f>
        <v>0</v>
      </c>
      <c r="BH735" s="224">
        <f>IF(N735="sníž. přenesená",J735,0)</f>
        <v>0</v>
      </c>
      <c r="BI735" s="224">
        <f>IF(N735="nulová",J735,0)</f>
        <v>0</v>
      </c>
      <c r="BJ735" s="17" t="s">
        <v>85</v>
      </c>
      <c r="BK735" s="224">
        <f>ROUND(I735*H735,2)</f>
        <v>0</v>
      </c>
      <c r="BL735" s="17" t="s">
        <v>138</v>
      </c>
      <c r="BM735" s="223" t="s">
        <v>651</v>
      </c>
    </row>
    <row r="736" s="15" customFormat="1">
      <c r="A736" s="15"/>
      <c r="B736" s="277"/>
      <c r="C736" s="278"/>
      <c r="D736" s="225" t="s">
        <v>939</v>
      </c>
      <c r="E736" s="279" t="s">
        <v>1</v>
      </c>
      <c r="F736" s="280" t="s">
        <v>1447</v>
      </c>
      <c r="G736" s="278"/>
      <c r="H736" s="279" t="s">
        <v>1</v>
      </c>
      <c r="I736" s="281"/>
      <c r="J736" s="278"/>
      <c r="K736" s="278"/>
      <c r="L736" s="282"/>
      <c r="M736" s="283"/>
      <c r="N736" s="284"/>
      <c r="O736" s="284"/>
      <c r="P736" s="284"/>
      <c r="Q736" s="284"/>
      <c r="R736" s="284"/>
      <c r="S736" s="284"/>
      <c r="T736" s="28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T736" s="286" t="s">
        <v>939</v>
      </c>
      <c r="AU736" s="286" t="s">
        <v>87</v>
      </c>
      <c r="AV736" s="15" t="s">
        <v>85</v>
      </c>
      <c r="AW736" s="15" t="s">
        <v>34</v>
      </c>
      <c r="AX736" s="15" t="s">
        <v>77</v>
      </c>
      <c r="AY736" s="286" t="s">
        <v>133</v>
      </c>
    </row>
    <row r="737" s="13" customFormat="1">
      <c r="A737" s="13"/>
      <c r="B737" s="255"/>
      <c r="C737" s="256"/>
      <c r="D737" s="225" t="s">
        <v>939</v>
      </c>
      <c r="E737" s="257" t="s">
        <v>1</v>
      </c>
      <c r="F737" s="258" t="s">
        <v>1496</v>
      </c>
      <c r="G737" s="256"/>
      <c r="H737" s="259">
        <v>0.97499999999999998</v>
      </c>
      <c r="I737" s="260"/>
      <c r="J737" s="256"/>
      <c r="K737" s="256"/>
      <c r="L737" s="261"/>
      <c r="M737" s="262"/>
      <c r="N737" s="263"/>
      <c r="O737" s="263"/>
      <c r="P737" s="263"/>
      <c r="Q737" s="263"/>
      <c r="R737" s="263"/>
      <c r="S737" s="263"/>
      <c r="T737" s="264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65" t="s">
        <v>939</v>
      </c>
      <c r="AU737" s="265" t="s">
        <v>87</v>
      </c>
      <c r="AV737" s="13" t="s">
        <v>87</v>
      </c>
      <c r="AW737" s="13" t="s">
        <v>34</v>
      </c>
      <c r="AX737" s="13" t="s">
        <v>77</v>
      </c>
      <c r="AY737" s="265" t="s">
        <v>133</v>
      </c>
    </row>
    <row r="738" s="14" customFormat="1">
      <c r="A738" s="14"/>
      <c r="B738" s="266"/>
      <c r="C738" s="267"/>
      <c r="D738" s="225" t="s">
        <v>939</v>
      </c>
      <c r="E738" s="268" t="s">
        <v>1</v>
      </c>
      <c r="F738" s="269" t="s">
        <v>941</v>
      </c>
      <c r="G738" s="267"/>
      <c r="H738" s="270">
        <v>0.97499999999999998</v>
      </c>
      <c r="I738" s="271"/>
      <c r="J738" s="267"/>
      <c r="K738" s="267"/>
      <c r="L738" s="272"/>
      <c r="M738" s="273"/>
      <c r="N738" s="274"/>
      <c r="O738" s="274"/>
      <c r="P738" s="274"/>
      <c r="Q738" s="274"/>
      <c r="R738" s="274"/>
      <c r="S738" s="274"/>
      <c r="T738" s="275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76" t="s">
        <v>939</v>
      </c>
      <c r="AU738" s="276" t="s">
        <v>87</v>
      </c>
      <c r="AV738" s="14" t="s">
        <v>138</v>
      </c>
      <c r="AW738" s="14" t="s">
        <v>34</v>
      </c>
      <c r="AX738" s="14" t="s">
        <v>85</v>
      </c>
      <c r="AY738" s="276" t="s">
        <v>133</v>
      </c>
    </row>
    <row r="739" s="2" customFormat="1" ht="24.15" customHeight="1">
      <c r="A739" s="38"/>
      <c r="B739" s="39"/>
      <c r="C739" s="211" t="s">
        <v>399</v>
      </c>
      <c r="D739" s="211" t="s">
        <v>134</v>
      </c>
      <c r="E739" s="212" t="s">
        <v>1497</v>
      </c>
      <c r="F739" s="213" t="s">
        <v>1498</v>
      </c>
      <c r="G739" s="214" t="s">
        <v>304</v>
      </c>
      <c r="H739" s="215">
        <v>2.9609999999999999</v>
      </c>
      <c r="I739" s="216"/>
      <c r="J739" s="217">
        <f>ROUND(I739*H739,2)</f>
        <v>0</v>
      </c>
      <c r="K739" s="218"/>
      <c r="L739" s="44"/>
      <c r="M739" s="219" t="s">
        <v>1</v>
      </c>
      <c r="N739" s="220" t="s">
        <v>42</v>
      </c>
      <c r="O739" s="91"/>
      <c r="P739" s="221">
        <f>O739*H739</f>
        <v>0</v>
      </c>
      <c r="Q739" s="221">
        <v>0</v>
      </c>
      <c r="R739" s="221">
        <f>Q739*H739</f>
        <v>0</v>
      </c>
      <c r="S739" s="221">
        <v>0</v>
      </c>
      <c r="T739" s="222">
        <f>S739*H739</f>
        <v>0</v>
      </c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R739" s="223" t="s">
        <v>138</v>
      </c>
      <c r="AT739" s="223" t="s">
        <v>134</v>
      </c>
      <c r="AU739" s="223" t="s">
        <v>87</v>
      </c>
      <c r="AY739" s="17" t="s">
        <v>133</v>
      </c>
      <c r="BE739" s="224">
        <f>IF(N739="základní",J739,0)</f>
        <v>0</v>
      </c>
      <c r="BF739" s="224">
        <f>IF(N739="snížená",J739,0)</f>
        <v>0</v>
      </c>
      <c r="BG739" s="224">
        <f>IF(N739="zákl. přenesená",J739,0)</f>
        <v>0</v>
      </c>
      <c r="BH739" s="224">
        <f>IF(N739="sníž. přenesená",J739,0)</f>
        <v>0</v>
      </c>
      <c r="BI739" s="224">
        <f>IF(N739="nulová",J739,0)</f>
        <v>0</v>
      </c>
      <c r="BJ739" s="17" t="s">
        <v>85</v>
      </c>
      <c r="BK739" s="224">
        <f>ROUND(I739*H739,2)</f>
        <v>0</v>
      </c>
      <c r="BL739" s="17" t="s">
        <v>138</v>
      </c>
      <c r="BM739" s="223" t="s">
        <v>654</v>
      </c>
    </row>
    <row r="740" s="15" customFormat="1">
      <c r="A740" s="15"/>
      <c r="B740" s="277"/>
      <c r="C740" s="278"/>
      <c r="D740" s="225" t="s">
        <v>939</v>
      </c>
      <c r="E740" s="279" t="s">
        <v>1</v>
      </c>
      <c r="F740" s="280" t="s">
        <v>1451</v>
      </c>
      <c r="G740" s="278"/>
      <c r="H740" s="279" t="s">
        <v>1</v>
      </c>
      <c r="I740" s="281"/>
      <c r="J740" s="278"/>
      <c r="K740" s="278"/>
      <c r="L740" s="282"/>
      <c r="M740" s="283"/>
      <c r="N740" s="284"/>
      <c r="O740" s="284"/>
      <c r="P740" s="284"/>
      <c r="Q740" s="284"/>
      <c r="R740" s="284"/>
      <c r="S740" s="284"/>
      <c r="T740" s="28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T740" s="286" t="s">
        <v>939</v>
      </c>
      <c r="AU740" s="286" t="s">
        <v>87</v>
      </c>
      <c r="AV740" s="15" t="s">
        <v>85</v>
      </c>
      <c r="AW740" s="15" t="s">
        <v>34</v>
      </c>
      <c r="AX740" s="15" t="s">
        <v>77</v>
      </c>
      <c r="AY740" s="286" t="s">
        <v>133</v>
      </c>
    </row>
    <row r="741" s="13" customFormat="1">
      <c r="A741" s="13"/>
      <c r="B741" s="255"/>
      <c r="C741" s="256"/>
      <c r="D741" s="225" t="s">
        <v>939</v>
      </c>
      <c r="E741" s="257" t="s">
        <v>1</v>
      </c>
      <c r="F741" s="258" t="s">
        <v>1071</v>
      </c>
      <c r="G741" s="256"/>
      <c r="H741" s="259">
        <v>0.81999999999999995</v>
      </c>
      <c r="I741" s="260"/>
      <c r="J741" s="256"/>
      <c r="K741" s="256"/>
      <c r="L741" s="261"/>
      <c r="M741" s="262"/>
      <c r="N741" s="263"/>
      <c r="O741" s="263"/>
      <c r="P741" s="263"/>
      <c r="Q741" s="263"/>
      <c r="R741" s="263"/>
      <c r="S741" s="263"/>
      <c r="T741" s="264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65" t="s">
        <v>939</v>
      </c>
      <c r="AU741" s="265" t="s">
        <v>87</v>
      </c>
      <c r="AV741" s="13" t="s">
        <v>87</v>
      </c>
      <c r="AW741" s="13" t="s">
        <v>34</v>
      </c>
      <c r="AX741" s="13" t="s">
        <v>77</v>
      </c>
      <c r="AY741" s="265" t="s">
        <v>133</v>
      </c>
    </row>
    <row r="742" s="15" customFormat="1">
      <c r="A742" s="15"/>
      <c r="B742" s="277"/>
      <c r="C742" s="278"/>
      <c r="D742" s="225" t="s">
        <v>939</v>
      </c>
      <c r="E742" s="279" t="s">
        <v>1</v>
      </c>
      <c r="F742" s="280" t="s">
        <v>1452</v>
      </c>
      <c r="G742" s="278"/>
      <c r="H742" s="279" t="s">
        <v>1</v>
      </c>
      <c r="I742" s="281"/>
      <c r="J742" s="278"/>
      <c r="K742" s="278"/>
      <c r="L742" s="282"/>
      <c r="M742" s="283"/>
      <c r="N742" s="284"/>
      <c r="O742" s="284"/>
      <c r="P742" s="284"/>
      <c r="Q742" s="284"/>
      <c r="R742" s="284"/>
      <c r="S742" s="284"/>
      <c r="T742" s="28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T742" s="286" t="s">
        <v>939</v>
      </c>
      <c r="AU742" s="286" t="s">
        <v>87</v>
      </c>
      <c r="AV742" s="15" t="s">
        <v>85</v>
      </c>
      <c r="AW742" s="15" t="s">
        <v>34</v>
      </c>
      <c r="AX742" s="15" t="s">
        <v>77</v>
      </c>
      <c r="AY742" s="286" t="s">
        <v>133</v>
      </c>
    </row>
    <row r="743" s="13" customFormat="1">
      <c r="A743" s="13"/>
      <c r="B743" s="255"/>
      <c r="C743" s="256"/>
      <c r="D743" s="225" t="s">
        <v>939</v>
      </c>
      <c r="E743" s="257" t="s">
        <v>1</v>
      </c>
      <c r="F743" s="258" t="s">
        <v>966</v>
      </c>
      <c r="G743" s="256"/>
      <c r="H743" s="259">
        <v>1.8220000000000001</v>
      </c>
      <c r="I743" s="260"/>
      <c r="J743" s="256"/>
      <c r="K743" s="256"/>
      <c r="L743" s="261"/>
      <c r="M743" s="262"/>
      <c r="N743" s="263"/>
      <c r="O743" s="263"/>
      <c r="P743" s="263"/>
      <c r="Q743" s="263"/>
      <c r="R743" s="263"/>
      <c r="S743" s="263"/>
      <c r="T743" s="264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65" t="s">
        <v>939</v>
      </c>
      <c r="AU743" s="265" t="s">
        <v>87</v>
      </c>
      <c r="AV743" s="13" t="s">
        <v>87</v>
      </c>
      <c r="AW743" s="13" t="s">
        <v>34</v>
      </c>
      <c r="AX743" s="13" t="s">
        <v>77</v>
      </c>
      <c r="AY743" s="265" t="s">
        <v>133</v>
      </c>
    </row>
    <row r="744" s="13" customFormat="1">
      <c r="A744" s="13"/>
      <c r="B744" s="255"/>
      <c r="C744" s="256"/>
      <c r="D744" s="225" t="s">
        <v>939</v>
      </c>
      <c r="E744" s="257" t="s">
        <v>1</v>
      </c>
      <c r="F744" s="258" t="s">
        <v>967</v>
      </c>
      <c r="G744" s="256"/>
      <c r="H744" s="259">
        <v>0.31900000000000001</v>
      </c>
      <c r="I744" s="260"/>
      <c r="J744" s="256"/>
      <c r="K744" s="256"/>
      <c r="L744" s="261"/>
      <c r="M744" s="262"/>
      <c r="N744" s="263"/>
      <c r="O744" s="263"/>
      <c r="P744" s="263"/>
      <c r="Q744" s="263"/>
      <c r="R744" s="263"/>
      <c r="S744" s="263"/>
      <c r="T744" s="264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65" t="s">
        <v>939</v>
      </c>
      <c r="AU744" s="265" t="s">
        <v>87</v>
      </c>
      <c r="AV744" s="13" t="s">
        <v>87</v>
      </c>
      <c r="AW744" s="13" t="s">
        <v>34</v>
      </c>
      <c r="AX744" s="13" t="s">
        <v>77</v>
      </c>
      <c r="AY744" s="265" t="s">
        <v>133</v>
      </c>
    </row>
    <row r="745" s="14" customFormat="1">
      <c r="A745" s="14"/>
      <c r="B745" s="266"/>
      <c r="C745" s="267"/>
      <c r="D745" s="225" t="s">
        <v>939</v>
      </c>
      <c r="E745" s="268" t="s">
        <v>1</v>
      </c>
      <c r="F745" s="269" t="s">
        <v>941</v>
      </c>
      <c r="G745" s="267"/>
      <c r="H745" s="270">
        <v>2.9609999999999999</v>
      </c>
      <c r="I745" s="271"/>
      <c r="J745" s="267"/>
      <c r="K745" s="267"/>
      <c r="L745" s="272"/>
      <c r="M745" s="273"/>
      <c r="N745" s="274"/>
      <c r="O745" s="274"/>
      <c r="P745" s="274"/>
      <c r="Q745" s="274"/>
      <c r="R745" s="274"/>
      <c r="S745" s="274"/>
      <c r="T745" s="275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76" t="s">
        <v>939</v>
      </c>
      <c r="AU745" s="276" t="s">
        <v>87</v>
      </c>
      <c r="AV745" s="14" t="s">
        <v>138</v>
      </c>
      <c r="AW745" s="14" t="s">
        <v>34</v>
      </c>
      <c r="AX745" s="14" t="s">
        <v>85</v>
      </c>
      <c r="AY745" s="276" t="s">
        <v>133</v>
      </c>
    </row>
    <row r="746" s="2" customFormat="1" ht="24.15" customHeight="1">
      <c r="A746" s="38"/>
      <c r="B746" s="39"/>
      <c r="C746" s="211" t="s">
        <v>655</v>
      </c>
      <c r="D746" s="211" t="s">
        <v>134</v>
      </c>
      <c r="E746" s="212" t="s">
        <v>1499</v>
      </c>
      <c r="F746" s="213" t="s">
        <v>1500</v>
      </c>
      <c r="G746" s="214" t="s">
        <v>304</v>
      </c>
      <c r="H746" s="215">
        <v>6.5</v>
      </c>
      <c r="I746" s="216"/>
      <c r="J746" s="217">
        <f>ROUND(I746*H746,2)</f>
        <v>0</v>
      </c>
      <c r="K746" s="218"/>
      <c r="L746" s="44"/>
      <c r="M746" s="219" t="s">
        <v>1</v>
      </c>
      <c r="N746" s="220" t="s">
        <v>42</v>
      </c>
      <c r="O746" s="91"/>
      <c r="P746" s="221">
        <f>O746*H746</f>
        <v>0</v>
      </c>
      <c r="Q746" s="221">
        <v>0</v>
      </c>
      <c r="R746" s="221">
        <f>Q746*H746</f>
        <v>0</v>
      </c>
      <c r="S746" s="221">
        <v>0</v>
      </c>
      <c r="T746" s="222">
        <f>S746*H746</f>
        <v>0</v>
      </c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R746" s="223" t="s">
        <v>138</v>
      </c>
      <c r="AT746" s="223" t="s">
        <v>134</v>
      </c>
      <c r="AU746" s="223" t="s">
        <v>87</v>
      </c>
      <c r="AY746" s="17" t="s">
        <v>133</v>
      </c>
      <c r="BE746" s="224">
        <f>IF(N746="základní",J746,0)</f>
        <v>0</v>
      </c>
      <c r="BF746" s="224">
        <f>IF(N746="snížená",J746,0)</f>
        <v>0</v>
      </c>
      <c r="BG746" s="224">
        <f>IF(N746="zákl. přenesená",J746,0)</f>
        <v>0</v>
      </c>
      <c r="BH746" s="224">
        <f>IF(N746="sníž. přenesená",J746,0)</f>
        <v>0</v>
      </c>
      <c r="BI746" s="224">
        <f>IF(N746="nulová",J746,0)</f>
        <v>0</v>
      </c>
      <c r="BJ746" s="17" t="s">
        <v>85</v>
      </c>
      <c r="BK746" s="224">
        <f>ROUND(I746*H746,2)</f>
        <v>0</v>
      </c>
      <c r="BL746" s="17" t="s">
        <v>138</v>
      </c>
      <c r="BM746" s="223" t="s">
        <v>658</v>
      </c>
    </row>
    <row r="747" s="13" customFormat="1">
      <c r="A747" s="13"/>
      <c r="B747" s="255"/>
      <c r="C747" s="256"/>
      <c r="D747" s="225" t="s">
        <v>939</v>
      </c>
      <c r="E747" s="257" t="s">
        <v>1</v>
      </c>
      <c r="F747" s="258" t="s">
        <v>1501</v>
      </c>
      <c r="G747" s="256"/>
      <c r="H747" s="259">
        <v>6.5</v>
      </c>
      <c r="I747" s="260"/>
      <c r="J747" s="256"/>
      <c r="K747" s="256"/>
      <c r="L747" s="261"/>
      <c r="M747" s="262"/>
      <c r="N747" s="263"/>
      <c r="O747" s="263"/>
      <c r="P747" s="263"/>
      <c r="Q747" s="263"/>
      <c r="R747" s="263"/>
      <c r="S747" s="263"/>
      <c r="T747" s="264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65" t="s">
        <v>939</v>
      </c>
      <c r="AU747" s="265" t="s">
        <v>87</v>
      </c>
      <c r="AV747" s="13" t="s">
        <v>87</v>
      </c>
      <c r="AW747" s="13" t="s">
        <v>34</v>
      </c>
      <c r="AX747" s="13" t="s">
        <v>77</v>
      </c>
      <c r="AY747" s="265" t="s">
        <v>133</v>
      </c>
    </row>
    <row r="748" s="14" customFormat="1">
      <c r="A748" s="14"/>
      <c r="B748" s="266"/>
      <c r="C748" s="267"/>
      <c r="D748" s="225" t="s">
        <v>939</v>
      </c>
      <c r="E748" s="268" t="s">
        <v>1</v>
      </c>
      <c r="F748" s="269" t="s">
        <v>941</v>
      </c>
      <c r="G748" s="267"/>
      <c r="H748" s="270">
        <v>6.5</v>
      </c>
      <c r="I748" s="271"/>
      <c r="J748" s="267"/>
      <c r="K748" s="267"/>
      <c r="L748" s="272"/>
      <c r="M748" s="273"/>
      <c r="N748" s="274"/>
      <c r="O748" s="274"/>
      <c r="P748" s="274"/>
      <c r="Q748" s="274"/>
      <c r="R748" s="274"/>
      <c r="S748" s="274"/>
      <c r="T748" s="275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76" t="s">
        <v>939</v>
      </c>
      <c r="AU748" s="276" t="s">
        <v>87</v>
      </c>
      <c r="AV748" s="14" t="s">
        <v>138</v>
      </c>
      <c r="AW748" s="14" t="s">
        <v>34</v>
      </c>
      <c r="AX748" s="14" t="s">
        <v>85</v>
      </c>
      <c r="AY748" s="276" t="s">
        <v>133</v>
      </c>
    </row>
    <row r="749" s="2" customFormat="1" ht="37.8" customHeight="1">
      <c r="A749" s="38"/>
      <c r="B749" s="39"/>
      <c r="C749" s="211" t="s">
        <v>402</v>
      </c>
      <c r="D749" s="211" t="s">
        <v>134</v>
      </c>
      <c r="E749" s="212" t="s">
        <v>1502</v>
      </c>
      <c r="F749" s="213" t="s">
        <v>1503</v>
      </c>
      <c r="G749" s="214" t="s">
        <v>938</v>
      </c>
      <c r="H749" s="215">
        <v>61.460000000000001</v>
      </c>
      <c r="I749" s="216"/>
      <c r="J749" s="217">
        <f>ROUND(I749*H749,2)</f>
        <v>0</v>
      </c>
      <c r="K749" s="218"/>
      <c r="L749" s="44"/>
      <c r="M749" s="219" t="s">
        <v>1</v>
      </c>
      <c r="N749" s="220" t="s">
        <v>42</v>
      </c>
      <c r="O749" s="91"/>
      <c r="P749" s="221">
        <f>O749*H749</f>
        <v>0</v>
      </c>
      <c r="Q749" s="221">
        <v>0</v>
      </c>
      <c r="R749" s="221">
        <f>Q749*H749</f>
        <v>0</v>
      </c>
      <c r="S749" s="221">
        <v>0</v>
      </c>
      <c r="T749" s="222">
        <f>S749*H749</f>
        <v>0</v>
      </c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R749" s="223" t="s">
        <v>138</v>
      </c>
      <c r="AT749" s="223" t="s">
        <v>134</v>
      </c>
      <c r="AU749" s="223" t="s">
        <v>87</v>
      </c>
      <c r="AY749" s="17" t="s">
        <v>133</v>
      </c>
      <c r="BE749" s="224">
        <f>IF(N749="základní",J749,0)</f>
        <v>0</v>
      </c>
      <c r="BF749" s="224">
        <f>IF(N749="snížená",J749,0)</f>
        <v>0</v>
      </c>
      <c r="BG749" s="224">
        <f>IF(N749="zákl. přenesená",J749,0)</f>
        <v>0</v>
      </c>
      <c r="BH749" s="224">
        <f>IF(N749="sníž. přenesená",J749,0)</f>
        <v>0</v>
      </c>
      <c r="BI749" s="224">
        <f>IF(N749="nulová",J749,0)</f>
        <v>0</v>
      </c>
      <c r="BJ749" s="17" t="s">
        <v>85</v>
      </c>
      <c r="BK749" s="224">
        <f>ROUND(I749*H749,2)</f>
        <v>0</v>
      </c>
      <c r="BL749" s="17" t="s">
        <v>138</v>
      </c>
      <c r="BM749" s="223" t="s">
        <v>663</v>
      </c>
    </row>
    <row r="750" s="15" customFormat="1">
      <c r="A750" s="15"/>
      <c r="B750" s="277"/>
      <c r="C750" s="278"/>
      <c r="D750" s="225" t="s">
        <v>939</v>
      </c>
      <c r="E750" s="279" t="s">
        <v>1</v>
      </c>
      <c r="F750" s="280" t="s">
        <v>1083</v>
      </c>
      <c r="G750" s="278"/>
      <c r="H750" s="279" t="s">
        <v>1</v>
      </c>
      <c r="I750" s="281"/>
      <c r="J750" s="278"/>
      <c r="K750" s="278"/>
      <c r="L750" s="282"/>
      <c r="M750" s="283"/>
      <c r="N750" s="284"/>
      <c r="O750" s="284"/>
      <c r="P750" s="284"/>
      <c r="Q750" s="284"/>
      <c r="R750" s="284"/>
      <c r="S750" s="284"/>
      <c r="T750" s="28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T750" s="286" t="s">
        <v>939</v>
      </c>
      <c r="AU750" s="286" t="s">
        <v>87</v>
      </c>
      <c r="AV750" s="15" t="s">
        <v>85</v>
      </c>
      <c r="AW750" s="15" t="s">
        <v>34</v>
      </c>
      <c r="AX750" s="15" t="s">
        <v>77</v>
      </c>
      <c r="AY750" s="286" t="s">
        <v>133</v>
      </c>
    </row>
    <row r="751" s="13" customFormat="1">
      <c r="A751" s="13"/>
      <c r="B751" s="255"/>
      <c r="C751" s="256"/>
      <c r="D751" s="225" t="s">
        <v>939</v>
      </c>
      <c r="E751" s="257" t="s">
        <v>1</v>
      </c>
      <c r="F751" s="258" t="s">
        <v>1118</v>
      </c>
      <c r="G751" s="256"/>
      <c r="H751" s="259">
        <v>7.5199999999999996</v>
      </c>
      <c r="I751" s="260"/>
      <c r="J751" s="256"/>
      <c r="K751" s="256"/>
      <c r="L751" s="261"/>
      <c r="M751" s="262"/>
      <c r="N751" s="263"/>
      <c r="O751" s="263"/>
      <c r="P751" s="263"/>
      <c r="Q751" s="263"/>
      <c r="R751" s="263"/>
      <c r="S751" s="263"/>
      <c r="T751" s="264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65" t="s">
        <v>939</v>
      </c>
      <c r="AU751" s="265" t="s">
        <v>87</v>
      </c>
      <c r="AV751" s="13" t="s">
        <v>87</v>
      </c>
      <c r="AW751" s="13" t="s">
        <v>34</v>
      </c>
      <c r="AX751" s="13" t="s">
        <v>77</v>
      </c>
      <c r="AY751" s="265" t="s">
        <v>133</v>
      </c>
    </row>
    <row r="752" s="15" customFormat="1">
      <c r="A752" s="15"/>
      <c r="B752" s="277"/>
      <c r="C752" s="278"/>
      <c r="D752" s="225" t="s">
        <v>939</v>
      </c>
      <c r="E752" s="279" t="s">
        <v>1</v>
      </c>
      <c r="F752" s="280" t="s">
        <v>1042</v>
      </c>
      <c r="G752" s="278"/>
      <c r="H752" s="279" t="s">
        <v>1</v>
      </c>
      <c r="I752" s="281"/>
      <c r="J752" s="278"/>
      <c r="K752" s="278"/>
      <c r="L752" s="282"/>
      <c r="M752" s="283"/>
      <c r="N752" s="284"/>
      <c r="O752" s="284"/>
      <c r="P752" s="284"/>
      <c r="Q752" s="284"/>
      <c r="R752" s="284"/>
      <c r="S752" s="284"/>
      <c r="T752" s="28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T752" s="286" t="s">
        <v>939</v>
      </c>
      <c r="AU752" s="286" t="s">
        <v>87</v>
      </c>
      <c r="AV752" s="15" t="s">
        <v>85</v>
      </c>
      <c r="AW752" s="15" t="s">
        <v>34</v>
      </c>
      <c r="AX752" s="15" t="s">
        <v>77</v>
      </c>
      <c r="AY752" s="286" t="s">
        <v>133</v>
      </c>
    </row>
    <row r="753" s="13" customFormat="1">
      <c r="A753" s="13"/>
      <c r="B753" s="255"/>
      <c r="C753" s="256"/>
      <c r="D753" s="225" t="s">
        <v>939</v>
      </c>
      <c r="E753" s="257" t="s">
        <v>1</v>
      </c>
      <c r="F753" s="258" t="s">
        <v>1119</v>
      </c>
      <c r="G753" s="256"/>
      <c r="H753" s="259">
        <v>53.939999999999998</v>
      </c>
      <c r="I753" s="260"/>
      <c r="J753" s="256"/>
      <c r="K753" s="256"/>
      <c r="L753" s="261"/>
      <c r="M753" s="262"/>
      <c r="N753" s="263"/>
      <c r="O753" s="263"/>
      <c r="P753" s="263"/>
      <c r="Q753" s="263"/>
      <c r="R753" s="263"/>
      <c r="S753" s="263"/>
      <c r="T753" s="264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65" t="s">
        <v>939</v>
      </c>
      <c r="AU753" s="265" t="s">
        <v>87</v>
      </c>
      <c r="AV753" s="13" t="s">
        <v>87</v>
      </c>
      <c r="AW753" s="13" t="s">
        <v>34</v>
      </c>
      <c r="AX753" s="13" t="s">
        <v>77</v>
      </c>
      <c r="AY753" s="265" t="s">
        <v>133</v>
      </c>
    </row>
    <row r="754" s="14" customFormat="1">
      <c r="A754" s="14"/>
      <c r="B754" s="266"/>
      <c r="C754" s="267"/>
      <c r="D754" s="225" t="s">
        <v>939</v>
      </c>
      <c r="E754" s="268" t="s">
        <v>1</v>
      </c>
      <c r="F754" s="269" t="s">
        <v>941</v>
      </c>
      <c r="G754" s="267"/>
      <c r="H754" s="270">
        <v>61.459999999999994</v>
      </c>
      <c r="I754" s="271"/>
      <c r="J754" s="267"/>
      <c r="K754" s="267"/>
      <c r="L754" s="272"/>
      <c r="M754" s="273"/>
      <c r="N754" s="274"/>
      <c r="O754" s="274"/>
      <c r="P754" s="274"/>
      <c r="Q754" s="274"/>
      <c r="R754" s="274"/>
      <c r="S754" s="274"/>
      <c r="T754" s="275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76" t="s">
        <v>939</v>
      </c>
      <c r="AU754" s="276" t="s">
        <v>87</v>
      </c>
      <c r="AV754" s="14" t="s">
        <v>138</v>
      </c>
      <c r="AW754" s="14" t="s">
        <v>34</v>
      </c>
      <c r="AX754" s="14" t="s">
        <v>85</v>
      </c>
      <c r="AY754" s="276" t="s">
        <v>133</v>
      </c>
    </row>
    <row r="755" s="2" customFormat="1" ht="37.8" customHeight="1">
      <c r="A755" s="38"/>
      <c r="B755" s="39"/>
      <c r="C755" s="211" t="s">
        <v>664</v>
      </c>
      <c r="D755" s="211" t="s">
        <v>134</v>
      </c>
      <c r="E755" s="212" t="s">
        <v>1504</v>
      </c>
      <c r="F755" s="213" t="s">
        <v>1505</v>
      </c>
      <c r="G755" s="214" t="s">
        <v>938</v>
      </c>
      <c r="H755" s="215">
        <v>32.978999999999999</v>
      </c>
      <c r="I755" s="216"/>
      <c r="J755" s="217">
        <f>ROUND(I755*H755,2)</f>
        <v>0</v>
      </c>
      <c r="K755" s="218"/>
      <c r="L755" s="44"/>
      <c r="M755" s="219" t="s">
        <v>1</v>
      </c>
      <c r="N755" s="220" t="s">
        <v>42</v>
      </c>
      <c r="O755" s="91"/>
      <c r="P755" s="221">
        <f>O755*H755</f>
        <v>0</v>
      </c>
      <c r="Q755" s="221">
        <v>0</v>
      </c>
      <c r="R755" s="221">
        <f>Q755*H755</f>
        <v>0</v>
      </c>
      <c r="S755" s="221">
        <v>0</v>
      </c>
      <c r="T755" s="222">
        <f>S755*H755</f>
        <v>0</v>
      </c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R755" s="223" t="s">
        <v>138</v>
      </c>
      <c r="AT755" s="223" t="s">
        <v>134</v>
      </c>
      <c r="AU755" s="223" t="s">
        <v>87</v>
      </c>
      <c r="AY755" s="17" t="s">
        <v>133</v>
      </c>
      <c r="BE755" s="224">
        <f>IF(N755="základní",J755,0)</f>
        <v>0</v>
      </c>
      <c r="BF755" s="224">
        <f>IF(N755="snížená",J755,0)</f>
        <v>0</v>
      </c>
      <c r="BG755" s="224">
        <f>IF(N755="zákl. přenesená",J755,0)</f>
        <v>0</v>
      </c>
      <c r="BH755" s="224">
        <f>IF(N755="sníž. přenesená",J755,0)</f>
        <v>0</v>
      </c>
      <c r="BI755" s="224">
        <f>IF(N755="nulová",J755,0)</f>
        <v>0</v>
      </c>
      <c r="BJ755" s="17" t="s">
        <v>85</v>
      </c>
      <c r="BK755" s="224">
        <f>ROUND(I755*H755,2)</f>
        <v>0</v>
      </c>
      <c r="BL755" s="17" t="s">
        <v>138</v>
      </c>
      <c r="BM755" s="223" t="s">
        <v>667</v>
      </c>
    </row>
    <row r="756" s="15" customFormat="1">
      <c r="A756" s="15"/>
      <c r="B756" s="277"/>
      <c r="C756" s="278"/>
      <c r="D756" s="225" t="s">
        <v>939</v>
      </c>
      <c r="E756" s="279" t="s">
        <v>1</v>
      </c>
      <c r="F756" s="280" t="s">
        <v>1161</v>
      </c>
      <c r="G756" s="278"/>
      <c r="H756" s="279" t="s">
        <v>1</v>
      </c>
      <c r="I756" s="281"/>
      <c r="J756" s="278"/>
      <c r="K756" s="278"/>
      <c r="L756" s="282"/>
      <c r="M756" s="283"/>
      <c r="N756" s="284"/>
      <c r="O756" s="284"/>
      <c r="P756" s="284"/>
      <c r="Q756" s="284"/>
      <c r="R756" s="284"/>
      <c r="S756" s="284"/>
      <c r="T756" s="28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86" t="s">
        <v>939</v>
      </c>
      <c r="AU756" s="286" t="s">
        <v>87</v>
      </c>
      <c r="AV756" s="15" t="s">
        <v>85</v>
      </c>
      <c r="AW756" s="15" t="s">
        <v>34</v>
      </c>
      <c r="AX756" s="15" t="s">
        <v>77</v>
      </c>
      <c r="AY756" s="286" t="s">
        <v>133</v>
      </c>
    </row>
    <row r="757" s="13" customFormat="1">
      <c r="A757" s="13"/>
      <c r="B757" s="255"/>
      <c r="C757" s="256"/>
      <c r="D757" s="225" t="s">
        <v>939</v>
      </c>
      <c r="E757" s="257" t="s">
        <v>1</v>
      </c>
      <c r="F757" s="258" t="s">
        <v>1162</v>
      </c>
      <c r="G757" s="256"/>
      <c r="H757" s="259">
        <v>32.978999999999999</v>
      </c>
      <c r="I757" s="260"/>
      <c r="J757" s="256"/>
      <c r="K757" s="256"/>
      <c r="L757" s="261"/>
      <c r="M757" s="262"/>
      <c r="N757" s="263"/>
      <c r="O757" s="263"/>
      <c r="P757" s="263"/>
      <c r="Q757" s="263"/>
      <c r="R757" s="263"/>
      <c r="S757" s="263"/>
      <c r="T757" s="264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65" t="s">
        <v>939</v>
      </c>
      <c r="AU757" s="265" t="s">
        <v>87</v>
      </c>
      <c r="AV757" s="13" t="s">
        <v>87</v>
      </c>
      <c r="AW757" s="13" t="s">
        <v>34</v>
      </c>
      <c r="AX757" s="13" t="s">
        <v>77</v>
      </c>
      <c r="AY757" s="265" t="s">
        <v>133</v>
      </c>
    </row>
    <row r="758" s="14" customFormat="1">
      <c r="A758" s="14"/>
      <c r="B758" s="266"/>
      <c r="C758" s="267"/>
      <c r="D758" s="225" t="s">
        <v>939</v>
      </c>
      <c r="E758" s="268" t="s">
        <v>1</v>
      </c>
      <c r="F758" s="269" t="s">
        <v>941</v>
      </c>
      <c r="G758" s="267"/>
      <c r="H758" s="270">
        <v>32.978999999999999</v>
      </c>
      <c r="I758" s="271"/>
      <c r="J758" s="267"/>
      <c r="K758" s="267"/>
      <c r="L758" s="272"/>
      <c r="M758" s="273"/>
      <c r="N758" s="274"/>
      <c r="O758" s="274"/>
      <c r="P758" s="274"/>
      <c r="Q758" s="274"/>
      <c r="R758" s="274"/>
      <c r="S758" s="274"/>
      <c r="T758" s="275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76" t="s">
        <v>939</v>
      </c>
      <c r="AU758" s="276" t="s">
        <v>87</v>
      </c>
      <c r="AV758" s="14" t="s">
        <v>138</v>
      </c>
      <c r="AW758" s="14" t="s">
        <v>34</v>
      </c>
      <c r="AX758" s="14" t="s">
        <v>85</v>
      </c>
      <c r="AY758" s="276" t="s">
        <v>133</v>
      </c>
    </row>
    <row r="759" s="11" customFormat="1" ht="22.8" customHeight="1">
      <c r="A759" s="11"/>
      <c r="B759" s="197"/>
      <c r="C759" s="198"/>
      <c r="D759" s="199" t="s">
        <v>76</v>
      </c>
      <c r="E759" s="253" t="s">
        <v>1506</v>
      </c>
      <c r="F759" s="253" t="s">
        <v>1507</v>
      </c>
      <c r="G759" s="198"/>
      <c r="H759" s="198"/>
      <c r="I759" s="201"/>
      <c r="J759" s="254">
        <f>BK759</f>
        <v>0</v>
      </c>
      <c r="K759" s="198"/>
      <c r="L759" s="203"/>
      <c r="M759" s="204"/>
      <c r="N759" s="205"/>
      <c r="O759" s="205"/>
      <c r="P759" s="206">
        <f>SUM(P760:P764)</f>
        <v>0</v>
      </c>
      <c r="Q759" s="205"/>
      <c r="R759" s="206">
        <f>SUM(R760:R764)</f>
        <v>0</v>
      </c>
      <c r="S759" s="205"/>
      <c r="T759" s="207">
        <f>SUM(T760:T764)</f>
        <v>0</v>
      </c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R759" s="208" t="s">
        <v>85</v>
      </c>
      <c r="AT759" s="209" t="s">
        <v>76</v>
      </c>
      <c r="AU759" s="209" t="s">
        <v>85</v>
      </c>
      <c r="AY759" s="208" t="s">
        <v>133</v>
      </c>
      <c r="BK759" s="210">
        <f>SUM(BK760:BK764)</f>
        <v>0</v>
      </c>
    </row>
    <row r="760" s="2" customFormat="1" ht="24.15" customHeight="1">
      <c r="A760" s="38"/>
      <c r="B760" s="39"/>
      <c r="C760" s="211" t="s">
        <v>406</v>
      </c>
      <c r="D760" s="211" t="s">
        <v>134</v>
      </c>
      <c r="E760" s="212" t="s">
        <v>1508</v>
      </c>
      <c r="F760" s="213" t="s">
        <v>1509</v>
      </c>
      <c r="G760" s="214" t="s">
        <v>986</v>
      </c>
      <c r="H760" s="215">
        <v>60.935000000000002</v>
      </c>
      <c r="I760" s="216"/>
      <c r="J760" s="217">
        <f>ROUND(I760*H760,2)</f>
        <v>0</v>
      </c>
      <c r="K760" s="218"/>
      <c r="L760" s="44"/>
      <c r="M760" s="219" t="s">
        <v>1</v>
      </c>
      <c r="N760" s="220" t="s">
        <v>42</v>
      </c>
      <c r="O760" s="91"/>
      <c r="P760" s="221">
        <f>O760*H760</f>
        <v>0</v>
      </c>
      <c r="Q760" s="221">
        <v>0</v>
      </c>
      <c r="R760" s="221">
        <f>Q760*H760</f>
        <v>0</v>
      </c>
      <c r="S760" s="221">
        <v>0</v>
      </c>
      <c r="T760" s="222">
        <f>S760*H760</f>
        <v>0</v>
      </c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R760" s="223" t="s">
        <v>138</v>
      </c>
      <c r="AT760" s="223" t="s">
        <v>134</v>
      </c>
      <c r="AU760" s="223" t="s">
        <v>87</v>
      </c>
      <c r="AY760" s="17" t="s">
        <v>133</v>
      </c>
      <c r="BE760" s="224">
        <f>IF(N760="základní",J760,0)</f>
        <v>0</v>
      </c>
      <c r="BF760" s="224">
        <f>IF(N760="snížená",J760,0)</f>
        <v>0</v>
      </c>
      <c r="BG760" s="224">
        <f>IF(N760="zákl. přenesená",J760,0)</f>
        <v>0</v>
      </c>
      <c r="BH760" s="224">
        <f>IF(N760="sníž. přenesená",J760,0)</f>
        <v>0</v>
      </c>
      <c r="BI760" s="224">
        <f>IF(N760="nulová",J760,0)</f>
        <v>0</v>
      </c>
      <c r="BJ760" s="17" t="s">
        <v>85</v>
      </c>
      <c r="BK760" s="224">
        <f>ROUND(I760*H760,2)</f>
        <v>0</v>
      </c>
      <c r="BL760" s="17" t="s">
        <v>138</v>
      </c>
      <c r="BM760" s="223" t="s">
        <v>670</v>
      </c>
    </row>
    <row r="761" s="2" customFormat="1" ht="24.15" customHeight="1">
      <c r="A761" s="38"/>
      <c r="B761" s="39"/>
      <c r="C761" s="211" t="s">
        <v>671</v>
      </c>
      <c r="D761" s="211" t="s">
        <v>134</v>
      </c>
      <c r="E761" s="212" t="s">
        <v>1510</v>
      </c>
      <c r="F761" s="213" t="s">
        <v>1511</v>
      </c>
      <c r="G761" s="214" t="s">
        <v>986</v>
      </c>
      <c r="H761" s="215">
        <v>1218.7000000000001</v>
      </c>
      <c r="I761" s="216"/>
      <c r="J761" s="217">
        <f>ROUND(I761*H761,2)</f>
        <v>0</v>
      </c>
      <c r="K761" s="218"/>
      <c r="L761" s="44"/>
      <c r="M761" s="219" t="s">
        <v>1</v>
      </c>
      <c r="N761" s="220" t="s">
        <v>42</v>
      </c>
      <c r="O761" s="91"/>
      <c r="P761" s="221">
        <f>O761*H761</f>
        <v>0</v>
      </c>
      <c r="Q761" s="221">
        <v>0</v>
      </c>
      <c r="R761" s="221">
        <f>Q761*H761</f>
        <v>0</v>
      </c>
      <c r="S761" s="221">
        <v>0</v>
      </c>
      <c r="T761" s="222">
        <f>S761*H761</f>
        <v>0</v>
      </c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R761" s="223" t="s">
        <v>138</v>
      </c>
      <c r="AT761" s="223" t="s">
        <v>134</v>
      </c>
      <c r="AU761" s="223" t="s">
        <v>87</v>
      </c>
      <c r="AY761" s="17" t="s">
        <v>133</v>
      </c>
      <c r="BE761" s="224">
        <f>IF(N761="základní",J761,0)</f>
        <v>0</v>
      </c>
      <c r="BF761" s="224">
        <f>IF(N761="snížená",J761,0)</f>
        <v>0</v>
      </c>
      <c r="BG761" s="224">
        <f>IF(N761="zákl. přenesená",J761,0)</f>
        <v>0</v>
      </c>
      <c r="BH761" s="224">
        <f>IF(N761="sníž. přenesená",J761,0)</f>
        <v>0</v>
      </c>
      <c r="BI761" s="224">
        <f>IF(N761="nulová",J761,0)</f>
        <v>0</v>
      </c>
      <c r="BJ761" s="17" t="s">
        <v>85</v>
      </c>
      <c r="BK761" s="224">
        <f>ROUND(I761*H761,2)</f>
        <v>0</v>
      </c>
      <c r="BL761" s="17" t="s">
        <v>138</v>
      </c>
      <c r="BM761" s="223" t="s">
        <v>674</v>
      </c>
    </row>
    <row r="762" s="13" customFormat="1">
      <c r="A762" s="13"/>
      <c r="B762" s="255"/>
      <c r="C762" s="256"/>
      <c r="D762" s="225" t="s">
        <v>939</v>
      </c>
      <c r="E762" s="257" t="s">
        <v>1</v>
      </c>
      <c r="F762" s="258" t="s">
        <v>1512</v>
      </c>
      <c r="G762" s="256"/>
      <c r="H762" s="259">
        <v>1218.7000000000001</v>
      </c>
      <c r="I762" s="260"/>
      <c r="J762" s="256"/>
      <c r="K762" s="256"/>
      <c r="L762" s="261"/>
      <c r="M762" s="262"/>
      <c r="N762" s="263"/>
      <c r="O762" s="263"/>
      <c r="P762" s="263"/>
      <c r="Q762" s="263"/>
      <c r="R762" s="263"/>
      <c r="S762" s="263"/>
      <c r="T762" s="264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65" t="s">
        <v>939</v>
      </c>
      <c r="AU762" s="265" t="s">
        <v>87</v>
      </c>
      <c r="AV762" s="13" t="s">
        <v>87</v>
      </c>
      <c r="AW762" s="13" t="s">
        <v>34</v>
      </c>
      <c r="AX762" s="13" t="s">
        <v>77</v>
      </c>
      <c r="AY762" s="265" t="s">
        <v>133</v>
      </c>
    </row>
    <row r="763" s="14" customFormat="1">
      <c r="A763" s="14"/>
      <c r="B763" s="266"/>
      <c r="C763" s="267"/>
      <c r="D763" s="225" t="s">
        <v>939</v>
      </c>
      <c r="E763" s="268" t="s">
        <v>1</v>
      </c>
      <c r="F763" s="269" t="s">
        <v>941</v>
      </c>
      <c r="G763" s="267"/>
      <c r="H763" s="270">
        <v>1218.7000000000001</v>
      </c>
      <c r="I763" s="271"/>
      <c r="J763" s="267"/>
      <c r="K763" s="267"/>
      <c r="L763" s="272"/>
      <c r="M763" s="273"/>
      <c r="N763" s="274"/>
      <c r="O763" s="274"/>
      <c r="P763" s="274"/>
      <c r="Q763" s="274"/>
      <c r="R763" s="274"/>
      <c r="S763" s="274"/>
      <c r="T763" s="275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76" t="s">
        <v>939</v>
      </c>
      <c r="AU763" s="276" t="s">
        <v>87</v>
      </c>
      <c r="AV763" s="14" t="s">
        <v>138</v>
      </c>
      <c r="AW763" s="14" t="s">
        <v>34</v>
      </c>
      <c r="AX763" s="14" t="s">
        <v>85</v>
      </c>
      <c r="AY763" s="276" t="s">
        <v>133</v>
      </c>
    </row>
    <row r="764" s="2" customFormat="1" ht="33" customHeight="1">
      <c r="A764" s="38"/>
      <c r="B764" s="39"/>
      <c r="C764" s="211" t="s">
        <v>409</v>
      </c>
      <c r="D764" s="211" t="s">
        <v>134</v>
      </c>
      <c r="E764" s="212" t="s">
        <v>1513</v>
      </c>
      <c r="F764" s="213" t="s">
        <v>1514</v>
      </c>
      <c r="G764" s="214" t="s">
        <v>986</v>
      </c>
      <c r="H764" s="215">
        <v>60.935000000000002</v>
      </c>
      <c r="I764" s="216"/>
      <c r="J764" s="217">
        <f>ROUND(I764*H764,2)</f>
        <v>0</v>
      </c>
      <c r="K764" s="218"/>
      <c r="L764" s="44"/>
      <c r="M764" s="219" t="s">
        <v>1</v>
      </c>
      <c r="N764" s="220" t="s">
        <v>42</v>
      </c>
      <c r="O764" s="91"/>
      <c r="P764" s="221">
        <f>O764*H764</f>
        <v>0</v>
      </c>
      <c r="Q764" s="221">
        <v>0</v>
      </c>
      <c r="R764" s="221">
        <f>Q764*H764</f>
        <v>0</v>
      </c>
      <c r="S764" s="221">
        <v>0</v>
      </c>
      <c r="T764" s="222">
        <f>S764*H764</f>
        <v>0</v>
      </c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R764" s="223" t="s">
        <v>138</v>
      </c>
      <c r="AT764" s="223" t="s">
        <v>134</v>
      </c>
      <c r="AU764" s="223" t="s">
        <v>87</v>
      </c>
      <c r="AY764" s="17" t="s">
        <v>133</v>
      </c>
      <c r="BE764" s="224">
        <f>IF(N764="základní",J764,0)</f>
        <v>0</v>
      </c>
      <c r="BF764" s="224">
        <f>IF(N764="snížená",J764,0)</f>
        <v>0</v>
      </c>
      <c r="BG764" s="224">
        <f>IF(N764="zákl. přenesená",J764,0)</f>
        <v>0</v>
      </c>
      <c r="BH764" s="224">
        <f>IF(N764="sníž. přenesená",J764,0)</f>
        <v>0</v>
      </c>
      <c r="BI764" s="224">
        <f>IF(N764="nulová",J764,0)</f>
        <v>0</v>
      </c>
      <c r="BJ764" s="17" t="s">
        <v>85</v>
      </c>
      <c r="BK764" s="224">
        <f>ROUND(I764*H764,2)</f>
        <v>0</v>
      </c>
      <c r="BL764" s="17" t="s">
        <v>138</v>
      </c>
      <c r="BM764" s="223" t="s">
        <v>1515</v>
      </c>
    </row>
    <row r="765" s="11" customFormat="1" ht="22.8" customHeight="1">
      <c r="A765" s="11"/>
      <c r="B765" s="197"/>
      <c r="C765" s="198"/>
      <c r="D765" s="199" t="s">
        <v>76</v>
      </c>
      <c r="E765" s="253" t="s">
        <v>1516</v>
      </c>
      <c r="F765" s="253" t="s">
        <v>1517</v>
      </c>
      <c r="G765" s="198"/>
      <c r="H765" s="198"/>
      <c r="I765" s="201"/>
      <c r="J765" s="254">
        <f>BK765</f>
        <v>0</v>
      </c>
      <c r="K765" s="198"/>
      <c r="L765" s="203"/>
      <c r="M765" s="204"/>
      <c r="N765" s="205"/>
      <c r="O765" s="205"/>
      <c r="P765" s="206">
        <f>P766</f>
        <v>0</v>
      </c>
      <c r="Q765" s="205"/>
      <c r="R765" s="206">
        <f>R766</f>
        <v>0</v>
      </c>
      <c r="S765" s="205"/>
      <c r="T765" s="207">
        <f>T766</f>
        <v>0</v>
      </c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R765" s="208" t="s">
        <v>85</v>
      </c>
      <c r="AT765" s="209" t="s">
        <v>76</v>
      </c>
      <c r="AU765" s="209" t="s">
        <v>85</v>
      </c>
      <c r="AY765" s="208" t="s">
        <v>133</v>
      </c>
      <c r="BK765" s="210">
        <f>BK766</f>
        <v>0</v>
      </c>
    </row>
    <row r="766" s="2" customFormat="1" ht="24.15" customHeight="1">
      <c r="A766" s="38"/>
      <c r="B766" s="39"/>
      <c r="C766" s="211" t="s">
        <v>1518</v>
      </c>
      <c r="D766" s="211" t="s">
        <v>134</v>
      </c>
      <c r="E766" s="212" t="s">
        <v>1519</v>
      </c>
      <c r="F766" s="213" t="s">
        <v>1520</v>
      </c>
      <c r="G766" s="214" t="s">
        <v>986</v>
      </c>
      <c r="H766" s="215">
        <v>75.284000000000006</v>
      </c>
      <c r="I766" s="216"/>
      <c r="J766" s="217">
        <f>ROUND(I766*H766,2)</f>
        <v>0</v>
      </c>
      <c r="K766" s="218"/>
      <c r="L766" s="44"/>
      <c r="M766" s="219" t="s">
        <v>1</v>
      </c>
      <c r="N766" s="220" t="s">
        <v>42</v>
      </c>
      <c r="O766" s="91"/>
      <c r="P766" s="221">
        <f>O766*H766</f>
        <v>0</v>
      </c>
      <c r="Q766" s="221">
        <v>0</v>
      </c>
      <c r="R766" s="221">
        <f>Q766*H766</f>
        <v>0</v>
      </c>
      <c r="S766" s="221">
        <v>0</v>
      </c>
      <c r="T766" s="222">
        <f>S766*H766</f>
        <v>0</v>
      </c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R766" s="223" t="s">
        <v>138</v>
      </c>
      <c r="AT766" s="223" t="s">
        <v>134</v>
      </c>
      <c r="AU766" s="223" t="s">
        <v>87</v>
      </c>
      <c r="AY766" s="17" t="s">
        <v>133</v>
      </c>
      <c r="BE766" s="224">
        <f>IF(N766="základní",J766,0)</f>
        <v>0</v>
      </c>
      <c r="BF766" s="224">
        <f>IF(N766="snížená",J766,0)</f>
        <v>0</v>
      </c>
      <c r="BG766" s="224">
        <f>IF(N766="zákl. přenesená",J766,0)</f>
        <v>0</v>
      </c>
      <c r="BH766" s="224">
        <f>IF(N766="sníž. přenesená",J766,0)</f>
        <v>0</v>
      </c>
      <c r="BI766" s="224">
        <f>IF(N766="nulová",J766,0)</f>
        <v>0</v>
      </c>
      <c r="BJ766" s="17" t="s">
        <v>85</v>
      </c>
      <c r="BK766" s="224">
        <f>ROUND(I766*H766,2)</f>
        <v>0</v>
      </c>
      <c r="BL766" s="17" t="s">
        <v>138</v>
      </c>
      <c r="BM766" s="223" t="s">
        <v>1521</v>
      </c>
    </row>
    <row r="767" s="11" customFormat="1" ht="25.92" customHeight="1">
      <c r="A767" s="11"/>
      <c r="B767" s="197"/>
      <c r="C767" s="198"/>
      <c r="D767" s="199" t="s">
        <v>76</v>
      </c>
      <c r="E767" s="200" t="s">
        <v>1522</v>
      </c>
      <c r="F767" s="200" t="s">
        <v>1523</v>
      </c>
      <c r="G767" s="198"/>
      <c r="H767" s="198"/>
      <c r="I767" s="201"/>
      <c r="J767" s="202">
        <f>BK767</f>
        <v>0</v>
      </c>
      <c r="K767" s="198"/>
      <c r="L767" s="203"/>
      <c r="M767" s="204"/>
      <c r="N767" s="205"/>
      <c r="O767" s="205"/>
      <c r="P767" s="206">
        <f>P768+P797+P867+P881+P886+P888+P902+P947+P1040+P1097+P1157+P1226+P1235</f>
        <v>0</v>
      </c>
      <c r="Q767" s="205"/>
      <c r="R767" s="206">
        <f>R768+R797+R867+R881+R886+R888+R902+R947+R1040+R1097+R1157+R1226+R1235</f>
        <v>0</v>
      </c>
      <c r="S767" s="205"/>
      <c r="T767" s="207">
        <f>T768+T797+T867+T881+T886+T888+T902+T947+T1040+T1097+T1157+T1226+T1235</f>
        <v>0</v>
      </c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R767" s="208" t="s">
        <v>87</v>
      </c>
      <c r="AT767" s="209" t="s">
        <v>76</v>
      </c>
      <c r="AU767" s="209" t="s">
        <v>77</v>
      </c>
      <c r="AY767" s="208" t="s">
        <v>133</v>
      </c>
      <c r="BK767" s="210">
        <f>BK768+BK797+BK867+BK881+BK886+BK888+BK902+BK947+BK1040+BK1097+BK1157+BK1226+BK1235</f>
        <v>0</v>
      </c>
    </row>
    <row r="768" s="11" customFormat="1" ht="22.8" customHeight="1">
      <c r="A768" s="11"/>
      <c r="B768" s="197"/>
      <c r="C768" s="198"/>
      <c r="D768" s="199" t="s">
        <v>76</v>
      </c>
      <c r="E768" s="253" t="s">
        <v>1524</v>
      </c>
      <c r="F768" s="253" t="s">
        <v>1525</v>
      </c>
      <c r="G768" s="198"/>
      <c r="H768" s="198"/>
      <c r="I768" s="201"/>
      <c r="J768" s="254">
        <f>BK768</f>
        <v>0</v>
      </c>
      <c r="K768" s="198"/>
      <c r="L768" s="203"/>
      <c r="M768" s="204"/>
      <c r="N768" s="205"/>
      <c r="O768" s="205"/>
      <c r="P768" s="206">
        <f>SUM(P769:P796)</f>
        <v>0</v>
      </c>
      <c r="Q768" s="205"/>
      <c r="R768" s="206">
        <f>SUM(R769:R796)</f>
        <v>0</v>
      </c>
      <c r="S768" s="205"/>
      <c r="T768" s="207">
        <f>SUM(T769:T796)</f>
        <v>0</v>
      </c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R768" s="208" t="s">
        <v>87</v>
      </c>
      <c r="AT768" s="209" t="s">
        <v>76</v>
      </c>
      <c r="AU768" s="209" t="s">
        <v>85</v>
      </c>
      <c r="AY768" s="208" t="s">
        <v>133</v>
      </c>
      <c r="BK768" s="210">
        <f>SUM(BK769:BK796)</f>
        <v>0</v>
      </c>
    </row>
    <row r="769" s="2" customFormat="1" ht="24.15" customHeight="1">
      <c r="A769" s="38"/>
      <c r="B769" s="39"/>
      <c r="C769" s="211" t="s">
        <v>413</v>
      </c>
      <c r="D769" s="211" t="s">
        <v>134</v>
      </c>
      <c r="E769" s="212" t="s">
        <v>1526</v>
      </c>
      <c r="F769" s="213" t="s">
        <v>1527</v>
      </c>
      <c r="G769" s="214" t="s">
        <v>938</v>
      </c>
      <c r="H769" s="215">
        <v>12.231999999999999</v>
      </c>
      <c r="I769" s="216"/>
      <c r="J769" s="217">
        <f>ROUND(I769*H769,2)</f>
        <v>0</v>
      </c>
      <c r="K769" s="218"/>
      <c r="L769" s="44"/>
      <c r="M769" s="219" t="s">
        <v>1</v>
      </c>
      <c r="N769" s="220" t="s">
        <v>42</v>
      </c>
      <c r="O769" s="91"/>
      <c r="P769" s="221">
        <f>O769*H769</f>
        <v>0</v>
      </c>
      <c r="Q769" s="221">
        <v>0</v>
      </c>
      <c r="R769" s="221">
        <f>Q769*H769</f>
        <v>0</v>
      </c>
      <c r="S769" s="221">
        <v>0</v>
      </c>
      <c r="T769" s="222">
        <f>S769*H769</f>
        <v>0</v>
      </c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R769" s="223" t="s">
        <v>161</v>
      </c>
      <c r="AT769" s="223" t="s">
        <v>134</v>
      </c>
      <c r="AU769" s="223" t="s">
        <v>87</v>
      </c>
      <c r="AY769" s="17" t="s">
        <v>133</v>
      </c>
      <c r="BE769" s="224">
        <f>IF(N769="základní",J769,0)</f>
        <v>0</v>
      </c>
      <c r="BF769" s="224">
        <f>IF(N769="snížená",J769,0)</f>
        <v>0</v>
      </c>
      <c r="BG769" s="224">
        <f>IF(N769="zákl. přenesená",J769,0)</f>
        <v>0</v>
      </c>
      <c r="BH769" s="224">
        <f>IF(N769="sníž. přenesená",J769,0)</f>
        <v>0</v>
      </c>
      <c r="BI769" s="224">
        <f>IF(N769="nulová",J769,0)</f>
        <v>0</v>
      </c>
      <c r="BJ769" s="17" t="s">
        <v>85</v>
      </c>
      <c r="BK769" s="224">
        <f>ROUND(I769*H769,2)</f>
        <v>0</v>
      </c>
      <c r="BL769" s="17" t="s">
        <v>161</v>
      </c>
      <c r="BM769" s="223" t="s">
        <v>1528</v>
      </c>
    </row>
    <row r="770" s="15" customFormat="1">
      <c r="A770" s="15"/>
      <c r="B770" s="277"/>
      <c r="C770" s="278"/>
      <c r="D770" s="225" t="s">
        <v>939</v>
      </c>
      <c r="E770" s="279" t="s">
        <v>1</v>
      </c>
      <c r="F770" s="280" t="s">
        <v>965</v>
      </c>
      <c r="G770" s="278"/>
      <c r="H770" s="279" t="s">
        <v>1</v>
      </c>
      <c r="I770" s="281"/>
      <c r="J770" s="278"/>
      <c r="K770" s="278"/>
      <c r="L770" s="282"/>
      <c r="M770" s="283"/>
      <c r="N770" s="284"/>
      <c r="O770" s="284"/>
      <c r="P770" s="284"/>
      <c r="Q770" s="284"/>
      <c r="R770" s="284"/>
      <c r="S770" s="284"/>
      <c r="T770" s="28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T770" s="286" t="s">
        <v>939</v>
      </c>
      <c r="AU770" s="286" t="s">
        <v>87</v>
      </c>
      <c r="AV770" s="15" t="s">
        <v>85</v>
      </c>
      <c r="AW770" s="15" t="s">
        <v>34</v>
      </c>
      <c r="AX770" s="15" t="s">
        <v>77</v>
      </c>
      <c r="AY770" s="286" t="s">
        <v>133</v>
      </c>
    </row>
    <row r="771" s="13" customFormat="1">
      <c r="A771" s="13"/>
      <c r="B771" s="255"/>
      <c r="C771" s="256"/>
      <c r="D771" s="225" t="s">
        <v>939</v>
      </c>
      <c r="E771" s="257" t="s">
        <v>1</v>
      </c>
      <c r="F771" s="258" t="s">
        <v>1529</v>
      </c>
      <c r="G771" s="256"/>
      <c r="H771" s="259">
        <v>10.412000000000001</v>
      </c>
      <c r="I771" s="260"/>
      <c r="J771" s="256"/>
      <c r="K771" s="256"/>
      <c r="L771" s="261"/>
      <c r="M771" s="262"/>
      <c r="N771" s="263"/>
      <c r="O771" s="263"/>
      <c r="P771" s="263"/>
      <c r="Q771" s="263"/>
      <c r="R771" s="263"/>
      <c r="S771" s="263"/>
      <c r="T771" s="264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65" t="s">
        <v>939</v>
      </c>
      <c r="AU771" s="265" t="s">
        <v>87</v>
      </c>
      <c r="AV771" s="13" t="s">
        <v>87</v>
      </c>
      <c r="AW771" s="13" t="s">
        <v>34</v>
      </c>
      <c r="AX771" s="13" t="s">
        <v>77</v>
      </c>
      <c r="AY771" s="265" t="s">
        <v>133</v>
      </c>
    </row>
    <row r="772" s="13" customFormat="1">
      <c r="A772" s="13"/>
      <c r="B772" s="255"/>
      <c r="C772" s="256"/>
      <c r="D772" s="225" t="s">
        <v>939</v>
      </c>
      <c r="E772" s="257" t="s">
        <v>1</v>
      </c>
      <c r="F772" s="258" t="s">
        <v>1530</v>
      </c>
      <c r="G772" s="256"/>
      <c r="H772" s="259">
        <v>1.8200000000000001</v>
      </c>
      <c r="I772" s="260"/>
      <c r="J772" s="256"/>
      <c r="K772" s="256"/>
      <c r="L772" s="261"/>
      <c r="M772" s="262"/>
      <c r="N772" s="263"/>
      <c r="O772" s="263"/>
      <c r="P772" s="263"/>
      <c r="Q772" s="263"/>
      <c r="R772" s="263"/>
      <c r="S772" s="263"/>
      <c r="T772" s="264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65" t="s">
        <v>939</v>
      </c>
      <c r="AU772" s="265" t="s">
        <v>87</v>
      </c>
      <c r="AV772" s="13" t="s">
        <v>87</v>
      </c>
      <c r="AW772" s="13" t="s">
        <v>34</v>
      </c>
      <c r="AX772" s="13" t="s">
        <v>77</v>
      </c>
      <c r="AY772" s="265" t="s">
        <v>133</v>
      </c>
    </row>
    <row r="773" s="14" customFormat="1">
      <c r="A773" s="14"/>
      <c r="B773" s="266"/>
      <c r="C773" s="267"/>
      <c r="D773" s="225" t="s">
        <v>939</v>
      </c>
      <c r="E773" s="268" t="s">
        <v>1</v>
      </c>
      <c r="F773" s="269" t="s">
        <v>941</v>
      </c>
      <c r="G773" s="267"/>
      <c r="H773" s="270">
        <v>12.232000000000001</v>
      </c>
      <c r="I773" s="271"/>
      <c r="J773" s="267"/>
      <c r="K773" s="267"/>
      <c r="L773" s="272"/>
      <c r="M773" s="273"/>
      <c r="N773" s="274"/>
      <c r="O773" s="274"/>
      <c r="P773" s="274"/>
      <c r="Q773" s="274"/>
      <c r="R773" s="274"/>
      <c r="S773" s="274"/>
      <c r="T773" s="275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76" t="s">
        <v>939</v>
      </c>
      <c r="AU773" s="276" t="s">
        <v>87</v>
      </c>
      <c r="AV773" s="14" t="s">
        <v>138</v>
      </c>
      <c r="AW773" s="14" t="s">
        <v>34</v>
      </c>
      <c r="AX773" s="14" t="s">
        <v>85</v>
      </c>
      <c r="AY773" s="276" t="s">
        <v>133</v>
      </c>
    </row>
    <row r="774" s="2" customFormat="1" ht="24.15" customHeight="1">
      <c r="A774" s="38"/>
      <c r="B774" s="39"/>
      <c r="C774" s="211" t="s">
        <v>1531</v>
      </c>
      <c r="D774" s="211" t="s">
        <v>134</v>
      </c>
      <c r="E774" s="212" t="s">
        <v>1532</v>
      </c>
      <c r="F774" s="213" t="s">
        <v>1533</v>
      </c>
      <c r="G774" s="214" t="s">
        <v>938</v>
      </c>
      <c r="H774" s="215">
        <v>71.293000000000006</v>
      </c>
      <c r="I774" s="216"/>
      <c r="J774" s="217">
        <f>ROUND(I774*H774,2)</f>
        <v>0</v>
      </c>
      <c r="K774" s="218"/>
      <c r="L774" s="44"/>
      <c r="M774" s="219" t="s">
        <v>1</v>
      </c>
      <c r="N774" s="220" t="s">
        <v>42</v>
      </c>
      <c r="O774" s="91"/>
      <c r="P774" s="221">
        <f>O774*H774</f>
        <v>0</v>
      </c>
      <c r="Q774" s="221">
        <v>0</v>
      </c>
      <c r="R774" s="221">
        <f>Q774*H774</f>
        <v>0</v>
      </c>
      <c r="S774" s="221">
        <v>0</v>
      </c>
      <c r="T774" s="222">
        <f>S774*H774</f>
        <v>0</v>
      </c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R774" s="223" t="s">
        <v>161</v>
      </c>
      <c r="AT774" s="223" t="s">
        <v>134</v>
      </c>
      <c r="AU774" s="223" t="s">
        <v>87</v>
      </c>
      <c r="AY774" s="17" t="s">
        <v>133</v>
      </c>
      <c r="BE774" s="224">
        <f>IF(N774="základní",J774,0)</f>
        <v>0</v>
      </c>
      <c r="BF774" s="224">
        <f>IF(N774="snížená",J774,0)</f>
        <v>0</v>
      </c>
      <c r="BG774" s="224">
        <f>IF(N774="zákl. přenesená",J774,0)</f>
        <v>0</v>
      </c>
      <c r="BH774" s="224">
        <f>IF(N774="sníž. přenesená",J774,0)</f>
        <v>0</v>
      </c>
      <c r="BI774" s="224">
        <f>IF(N774="nulová",J774,0)</f>
        <v>0</v>
      </c>
      <c r="BJ774" s="17" t="s">
        <v>85</v>
      </c>
      <c r="BK774" s="224">
        <f>ROUND(I774*H774,2)</f>
        <v>0</v>
      </c>
      <c r="BL774" s="17" t="s">
        <v>161</v>
      </c>
      <c r="BM774" s="223" t="s">
        <v>1534</v>
      </c>
    </row>
    <row r="775" s="15" customFormat="1">
      <c r="A775" s="15"/>
      <c r="B775" s="277"/>
      <c r="C775" s="278"/>
      <c r="D775" s="225" t="s">
        <v>939</v>
      </c>
      <c r="E775" s="279" t="s">
        <v>1</v>
      </c>
      <c r="F775" s="280" t="s">
        <v>1243</v>
      </c>
      <c r="G775" s="278"/>
      <c r="H775" s="279" t="s">
        <v>1</v>
      </c>
      <c r="I775" s="281"/>
      <c r="J775" s="278"/>
      <c r="K775" s="278"/>
      <c r="L775" s="282"/>
      <c r="M775" s="283"/>
      <c r="N775" s="284"/>
      <c r="O775" s="284"/>
      <c r="P775" s="284"/>
      <c r="Q775" s="284"/>
      <c r="R775" s="284"/>
      <c r="S775" s="284"/>
      <c r="T775" s="28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T775" s="286" t="s">
        <v>939</v>
      </c>
      <c r="AU775" s="286" t="s">
        <v>87</v>
      </c>
      <c r="AV775" s="15" t="s">
        <v>85</v>
      </c>
      <c r="AW775" s="15" t="s">
        <v>34</v>
      </c>
      <c r="AX775" s="15" t="s">
        <v>77</v>
      </c>
      <c r="AY775" s="286" t="s">
        <v>133</v>
      </c>
    </row>
    <row r="776" s="13" customFormat="1">
      <c r="A776" s="13"/>
      <c r="B776" s="255"/>
      <c r="C776" s="256"/>
      <c r="D776" s="225" t="s">
        <v>939</v>
      </c>
      <c r="E776" s="257" t="s">
        <v>1</v>
      </c>
      <c r="F776" s="258" t="s">
        <v>1277</v>
      </c>
      <c r="G776" s="256"/>
      <c r="H776" s="259">
        <v>45.100000000000001</v>
      </c>
      <c r="I776" s="260"/>
      <c r="J776" s="256"/>
      <c r="K776" s="256"/>
      <c r="L776" s="261"/>
      <c r="M776" s="262"/>
      <c r="N776" s="263"/>
      <c r="O776" s="263"/>
      <c r="P776" s="263"/>
      <c r="Q776" s="263"/>
      <c r="R776" s="263"/>
      <c r="S776" s="263"/>
      <c r="T776" s="264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65" t="s">
        <v>939</v>
      </c>
      <c r="AU776" s="265" t="s">
        <v>87</v>
      </c>
      <c r="AV776" s="13" t="s">
        <v>87</v>
      </c>
      <c r="AW776" s="13" t="s">
        <v>34</v>
      </c>
      <c r="AX776" s="13" t="s">
        <v>77</v>
      </c>
      <c r="AY776" s="265" t="s">
        <v>133</v>
      </c>
    </row>
    <row r="777" s="13" customFormat="1">
      <c r="A777" s="13"/>
      <c r="B777" s="255"/>
      <c r="C777" s="256"/>
      <c r="D777" s="225" t="s">
        <v>939</v>
      </c>
      <c r="E777" s="257" t="s">
        <v>1</v>
      </c>
      <c r="F777" s="258" t="s">
        <v>1278</v>
      </c>
      <c r="G777" s="256"/>
      <c r="H777" s="259">
        <v>26.193000000000001</v>
      </c>
      <c r="I777" s="260"/>
      <c r="J777" s="256"/>
      <c r="K777" s="256"/>
      <c r="L777" s="261"/>
      <c r="M777" s="262"/>
      <c r="N777" s="263"/>
      <c r="O777" s="263"/>
      <c r="P777" s="263"/>
      <c r="Q777" s="263"/>
      <c r="R777" s="263"/>
      <c r="S777" s="263"/>
      <c r="T777" s="264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65" t="s">
        <v>939</v>
      </c>
      <c r="AU777" s="265" t="s">
        <v>87</v>
      </c>
      <c r="AV777" s="13" t="s">
        <v>87</v>
      </c>
      <c r="AW777" s="13" t="s">
        <v>34</v>
      </c>
      <c r="AX777" s="13" t="s">
        <v>77</v>
      </c>
      <c r="AY777" s="265" t="s">
        <v>133</v>
      </c>
    </row>
    <row r="778" s="14" customFormat="1">
      <c r="A778" s="14"/>
      <c r="B778" s="266"/>
      <c r="C778" s="267"/>
      <c r="D778" s="225" t="s">
        <v>939</v>
      </c>
      <c r="E778" s="268" t="s">
        <v>1</v>
      </c>
      <c r="F778" s="269" t="s">
        <v>941</v>
      </c>
      <c r="G778" s="267"/>
      <c r="H778" s="270">
        <v>71.293000000000006</v>
      </c>
      <c r="I778" s="271"/>
      <c r="J778" s="267"/>
      <c r="K778" s="267"/>
      <c r="L778" s="272"/>
      <c r="M778" s="273"/>
      <c r="N778" s="274"/>
      <c r="O778" s="274"/>
      <c r="P778" s="274"/>
      <c r="Q778" s="274"/>
      <c r="R778" s="274"/>
      <c r="S778" s="274"/>
      <c r="T778" s="275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76" t="s">
        <v>939</v>
      </c>
      <c r="AU778" s="276" t="s">
        <v>87</v>
      </c>
      <c r="AV778" s="14" t="s">
        <v>138</v>
      </c>
      <c r="AW778" s="14" t="s">
        <v>34</v>
      </c>
      <c r="AX778" s="14" t="s">
        <v>85</v>
      </c>
      <c r="AY778" s="276" t="s">
        <v>133</v>
      </c>
    </row>
    <row r="779" s="2" customFormat="1" ht="24.15" customHeight="1">
      <c r="A779" s="38"/>
      <c r="B779" s="39"/>
      <c r="C779" s="211" t="s">
        <v>416</v>
      </c>
      <c r="D779" s="211" t="s">
        <v>134</v>
      </c>
      <c r="E779" s="212" t="s">
        <v>1535</v>
      </c>
      <c r="F779" s="213" t="s">
        <v>1536</v>
      </c>
      <c r="G779" s="214" t="s">
        <v>938</v>
      </c>
      <c r="H779" s="215">
        <v>12.231999999999999</v>
      </c>
      <c r="I779" s="216"/>
      <c r="J779" s="217">
        <f>ROUND(I779*H779,2)</f>
        <v>0</v>
      </c>
      <c r="K779" s="218"/>
      <c r="L779" s="44"/>
      <c r="M779" s="219" t="s">
        <v>1</v>
      </c>
      <c r="N779" s="220" t="s">
        <v>42</v>
      </c>
      <c r="O779" s="91"/>
      <c r="P779" s="221">
        <f>O779*H779</f>
        <v>0</v>
      </c>
      <c r="Q779" s="221">
        <v>0</v>
      </c>
      <c r="R779" s="221">
        <f>Q779*H779</f>
        <v>0</v>
      </c>
      <c r="S779" s="221">
        <v>0</v>
      </c>
      <c r="T779" s="222">
        <f>S779*H779</f>
        <v>0</v>
      </c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R779" s="223" t="s">
        <v>161</v>
      </c>
      <c r="AT779" s="223" t="s">
        <v>134</v>
      </c>
      <c r="AU779" s="223" t="s">
        <v>87</v>
      </c>
      <c r="AY779" s="17" t="s">
        <v>133</v>
      </c>
      <c r="BE779" s="224">
        <f>IF(N779="základní",J779,0)</f>
        <v>0</v>
      </c>
      <c r="BF779" s="224">
        <f>IF(N779="snížená",J779,0)</f>
        <v>0</v>
      </c>
      <c r="BG779" s="224">
        <f>IF(N779="zákl. přenesená",J779,0)</f>
        <v>0</v>
      </c>
      <c r="BH779" s="224">
        <f>IF(N779="sníž. přenesená",J779,0)</f>
        <v>0</v>
      </c>
      <c r="BI779" s="224">
        <f>IF(N779="nulová",J779,0)</f>
        <v>0</v>
      </c>
      <c r="BJ779" s="17" t="s">
        <v>85</v>
      </c>
      <c r="BK779" s="224">
        <f>ROUND(I779*H779,2)</f>
        <v>0</v>
      </c>
      <c r="BL779" s="17" t="s">
        <v>161</v>
      </c>
      <c r="BM779" s="223" t="s">
        <v>1537</v>
      </c>
    </row>
    <row r="780" s="15" customFormat="1">
      <c r="A780" s="15"/>
      <c r="B780" s="277"/>
      <c r="C780" s="278"/>
      <c r="D780" s="225" t="s">
        <v>939</v>
      </c>
      <c r="E780" s="279" t="s">
        <v>1</v>
      </c>
      <c r="F780" s="280" t="s">
        <v>965</v>
      </c>
      <c r="G780" s="278"/>
      <c r="H780" s="279" t="s">
        <v>1</v>
      </c>
      <c r="I780" s="281"/>
      <c r="J780" s="278"/>
      <c r="K780" s="278"/>
      <c r="L780" s="282"/>
      <c r="M780" s="283"/>
      <c r="N780" s="284"/>
      <c r="O780" s="284"/>
      <c r="P780" s="284"/>
      <c r="Q780" s="284"/>
      <c r="R780" s="284"/>
      <c r="S780" s="284"/>
      <c r="T780" s="28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T780" s="286" t="s">
        <v>939</v>
      </c>
      <c r="AU780" s="286" t="s">
        <v>87</v>
      </c>
      <c r="AV780" s="15" t="s">
        <v>85</v>
      </c>
      <c r="AW780" s="15" t="s">
        <v>34</v>
      </c>
      <c r="AX780" s="15" t="s">
        <v>77</v>
      </c>
      <c r="AY780" s="286" t="s">
        <v>133</v>
      </c>
    </row>
    <row r="781" s="13" customFormat="1">
      <c r="A781" s="13"/>
      <c r="B781" s="255"/>
      <c r="C781" s="256"/>
      <c r="D781" s="225" t="s">
        <v>939</v>
      </c>
      <c r="E781" s="257" t="s">
        <v>1</v>
      </c>
      <c r="F781" s="258" t="s">
        <v>1529</v>
      </c>
      <c r="G781" s="256"/>
      <c r="H781" s="259">
        <v>10.412000000000001</v>
      </c>
      <c r="I781" s="260"/>
      <c r="J781" s="256"/>
      <c r="K781" s="256"/>
      <c r="L781" s="261"/>
      <c r="M781" s="262"/>
      <c r="N781" s="263"/>
      <c r="O781" s="263"/>
      <c r="P781" s="263"/>
      <c r="Q781" s="263"/>
      <c r="R781" s="263"/>
      <c r="S781" s="263"/>
      <c r="T781" s="264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65" t="s">
        <v>939</v>
      </c>
      <c r="AU781" s="265" t="s">
        <v>87</v>
      </c>
      <c r="AV781" s="13" t="s">
        <v>87</v>
      </c>
      <c r="AW781" s="13" t="s">
        <v>34</v>
      </c>
      <c r="AX781" s="13" t="s">
        <v>77</v>
      </c>
      <c r="AY781" s="265" t="s">
        <v>133</v>
      </c>
    </row>
    <row r="782" s="13" customFormat="1">
      <c r="A782" s="13"/>
      <c r="B782" s="255"/>
      <c r="C782" s="256"/>
      <c r="D782" s="225" t="s">
        <v>939</v>
      </c>
      <c r="E782" s="257" t="s">
        <v>1</v>
      </c>
      <c r="F782" s="258" t="s">
        <v>1530</v>
      </c>
      <c r="G782" s="256"/>
      <c r="H782" s="259">
        <v>1.8200000000000001</v>
      </c>
      <c r="I782" s="260"/>
      <c r="J782" s="256"/>
      <c r="K782" s="256"/>
      <c r="L782" s="261"/>
      <c r="M782" s="262"/>
      <c r="N782" s="263"/>
      <c r="O782" s="263"/>
      <c r="P782" s="263"/>
      <c r="Q782" s="263"/>
      <c r="R782" s="263"/>
      <c r="S782" s="263"/>
      <c r="T782" s="264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65" t="s">
        <v>939</v>
      </c>
      <c r="AU782" s="265" t="s">
        <v>87</v>
      </c>
      <c r="AV782" s="13" t="s">
        <v>87</v>
      </c>
      <c r="AW782" s="13" t="s">
        <v>34</v>
      </c>
      <c r="AX782" s="13" t="s">
        <v>77</v>
      </c>
      <c r="AY782" s="265" t="s">
        <v>133</v>
      </c>
    </row>
    <row r="783" s="14" customFormat="1">
      <c r="A783" s="14"/>
      <c r="B783" s="266"/>
      <c r="C783" s="267"/>
      <c r="D783" s="225" t="s">
        <v>939</v>
      </c>
      <c r="E783" s="268" t="s">
        <v>1</v>
      </c>
      <c r="F783" s="269" t="s">
        <v>941</v>
      </c>
      <c r="G783" s="267"/>
      <c r="H783" s="270">
        <v>12.232000000000001</v>
      </c>
      <c r="I783" s="271"/>
      <c r="J783" s="267"/>
      <c r="K783" s="267"/>
      <c r="L783" s="272"/>
      <c r="M783" s="273"/>
      <c r="N783" s="274"/>
      <c r="O783" s="274"/>
      <c r="P783" s="274"/>
      <c r="Q783" s="274"/>
      <c r="R783" s="274"/>
      <c r="S783" s="274"/>
      <c r="T783" s="275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76" t="s">
        <v>939</v>
      </c>
      <c r="AU783" s="276" t="s">
        <v>87</v>
      </c>
      <c r="AV783" s="14" t="s">
        <v>138</v>
      </c>
      <c r="AW783" s="14" t="s">
        <v>34</v>
      </c>
      <c r="AX783" s="14" t="s">
        <v>85</v>
      </c>
      <c r="AY783" s="276" t="s">
        <v>133</v>
      </c>
    </row>
    <row r="784" s="2" customFormat="1" ht="24.15" customHeight="1">
      <c r="A784" s="38"/>
      <c r="B784" s="39"/>
      <c r="C784" s="211" t="s">
        <v>1538</v>
      </c>
      <c r="D784" s="211" t="s">
        <v>134</v>
      </c>
      <c r="E784" s="212" t="s">
        <v>1539</v>
      </c>
      <c r="F784" s="213" t="s">
        <v>1540</v>
      </c>
      <c r="G784" s="214" t="s">
        <v>938</v>
      </c>
      <c r="H784" s="215">
        <v>71.293000000000006</v>
      </c>
      <c r="I784" s="216"/>
      <c r="J784" s="217">
        <f>ROUND(I784*H784,2)</f>
        <v>0</v>
      </c>
      <c r="K784" s="218"/>
      <c r="L784" s="44"/>
      <c r="M784" s="219" t="s">
        <v>1</v>
      </c>
      <c r="N784" s="220" t="s">
        <v>42</v>
      </c>
      <c r="O784" s="91"/>
      <c r="P784" s="221">
        <f>O784*H784</f>
        <v>0</v>
      </c>
      <c r="Q784" s="221">
        <v>0</v>
      </c>
      <c r="R784" s="221">
        <f>Q784*H784</f>
        <v>0</v>
      </c>
      <c r="S784" s="221">
        <v>0</v>
      </c>
      <c r="T784" s="222">
        <f>S784*H784</f>
        <v>0</v>
      </c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R784" s="223" t="s">
        <v>161</v>
      </c>
      <c r="AT784" s="223" t="s">
        <v>134</v>
      </c>
      <c r="AU784" s="223" t="s">
        <v>87</v>
      </c>
      <c r="AY784" s="17" t="s">
        <v>133</v>
      </c>
      <c r="BE784" s="224">
        <f>IF(N784="základní",J784,0)</f>
        <v>0</v>
      </c>
      <c r="BF784" s="224">
        <f>IF(N784="snížená",J784,0)</f>
        <v>0</v>
      </c>
      <c r="BG784" s="224">
        <f>IF(N784="zákl. přenesená",J784,0)</f>
        <v>0</v>
      </c>
      <c r="BH784" s="224">
        <f>IF(N784="sníž. přenesená",J784,0)</f>
        <v>0</v>
      </c>
      <c r="BI784" s="224">
        <f>IF(N784="nulová",J784,0)</f>
        <v>0</v>
      </c>
      <c r="BJ784" s="17" t="s">
        <v>85</v>
      </c>
      <c r="BK784" s="224">
        <f>ROUND(I784*H784,2)</f>
        <v>0</v>
      </c>
      <c r="BL784" s="17" t="s">
        <v>161</v>
      </c>
      <c r="BM784" s="223" t="s">
        <v>1541</v>
      </c>
    </row>
    <row r="785" s="2" customFormat="1" ht="49.05" customHeight="1">
      <c r="A785" s="38"/>
      <c r="B785" s="39"/>
      <c r="C785" s="230" t="s">
        <v>420</v>
      </c>
      <c r="D785" s="230" t="s">
        <v>574</v>
      </c>
      <c r="E785" s="231" t="s">
        <v>1542</v>
      </c>
      <c r="F785" s="232" t="s">
        <v>1543</v>
      </c>
      <c r="G785" s="233" t="s">
        <v>938</v>
      </c>
      <c r="H785" s="234">
        <v>101.984</v>
      </c>
      <c r="I785" s="235"/>
      <c r="J785" s="236">
        <f>ROUND(I785*H785,2)</f>
        <v>0</v>
      </c>
      <c r="K785" s="237"/>
      <c r="L785" s="238"/>
      <c r="M785" s="239" t="s">
        <v>1</v>
      </c>
      <c r="N785" s="240" t="s">
        <v>42</v>
      </c>
      <c r="O785" s="91"/>
      <c r="P785" s="221">
        <f>O785*H785</f>
        <v>0</v>
      </c>
      <c r="Q785" s="221">
        <v>0</v>
      </c>
      <c r="R785" s="221">
        <f>Q785*H785</f>
        <v>0</v>
      </c>
      <c r="S785" s="221">
        <v>0</v>
      </c>
      <c r="T785" s="222">
        <f>S785*H785</f>
        <v>0</v>
      </c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R785" s="223" t="s">
        <v>191</v>
      </c>
      <c r="AT785" s="223" t="s">
        <v>574</v>
      </c>
      <c r="AU785" s="223" t="s">
        <v>87</v>
      </c>
      <c r="AY785" s="17" t="s">
        <v>133</v>
      </c>
      <c r="BE785" s="224">
        <f>IF(N785="základní",J785,0)</f>
        <v>0</v>
      </c>
      <c r="BF785" s="224">
        <f>IF(N785="snížená",J785,0)</f>
        <v>0</v>
      </c>
      <c r="BG785" s="224">
        <f>IF(N785="zákl. přenesená",J785,0)</f>
        <v>0</v>
      </c>
      <c r="BH785" s="224">
        <f>IF(N785="sníž. přenesená",J785,0)</f>
        <v>0</v>
      </c>
      <c r="BI785" s="224">
        <f>IF(N785="nulová",J785,0)</f>
        <v>0</v>
      </c>
      <c r="BJ785" s="17" t="s">
        <v>85</v>
      </c>
      <c r="BK785" s="224">
        <f>ROUND(I785*H785,2)</f>
        <v>0</v>
      </c>
      <c r="BL785" s="17" t="s">
        <v>161</v>
      </c>
      <c r="BM785" s="223" t="s">
        <v>1544</v>
      </c>
    </row>
    <row r="786" s="2" customFormat="1" ht="24.15" customHeight="1">
      <c r="A786" s="38"/>
      <c r="B786" s="39"/>
      <c r="C786" s="211" t="s">
        <v>1545</v>
      </c>
      <c r="D786" s="211" t="s">
        <v>134</v>
      </c>
      <c r="E786" s="212" t="s">
        <v>1546</v>
      </c>
      <c r="F786" s="213" t="s">
        <v>1547</v>
      </c>
      <c r="G786" s="214" t="s">
        <v>938</v>
      </c>
      <c r="H786" s="215">
        <v>70.914000000000001</v>
      </c>
      <c r="I786" s="216"/>
      <c r="J786" s="217">
        <f>ROUND(I786*H786,2)</f>
        <v>0</v>
      </c>
      <c r="K786" s="218"/>
      <c r="L786" s="44"/>
      <c r="M786" s="219" t="s">
        <v>1</v>
      </c>
      <c r="N786" s="220" t="s">
        <v>42</v>
      </c>
      <c r="O786" s="91"/>
      <c r="P786" s="221">
        <f>O786*H786</f>
        <v>0</v>
      </c>
      <c r="Q786" s="221">
        <v>0</v>
      </c>
      <c r="R786" s="221">
        <f>Q786*H786</f>
        <v>0</v>
      </c>
      <c r="S786" s="221">
        <v>0</v>
      </c>
      <c r="T786" s="222">
        <f>S786*H786</f>
        <v>0</v>
      </c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R786" s="223" t="s">
        <v>161</v>
      </c>
      <c r="AT786" s="223" t="s">
        <v>134</v>
      </c>
      <c r="AU786" s="223" t="s">
        <v>87</v>
      </c>
      <c r="AY786" s="17" t="s">
        <v>133</v>
      </c>
      <c r="BE786" s="224">
        <f>IF(N786="základní",J786,0)</f>
        <v>0</v>
      </c>
      <c r="BF786" s="224">
        <f>IF(N786="snížená",J786,0)</f>
        <v>0</v>
      </c>
      <c r="BG786" s="224">
        <f>IF(N786="zákl. přenesená",J786,0)</f>
        <v>0</v>
      </c>
      <c r="BH786" s="224">
        <f>IF(N786="sníž. přenesená",J786,0)</f>
        <v>0</v>
      </c>
      <c r="BI786" s="224">
        <f>IF(N786="nulová",J786,0)</f>
        <v>0</v>
      </c>
      <c r="BJ786" s="17" t="s">
        <v>85</v>
      </c>
      <c r="BK786" s="224">
        <f>ROUND(I786*H786,2)</f>
        <v>0</v>
      </c>
      <c r="BL786" s="17" t="s">
        <v>161</v>
      </c>
      <c r="BM786" s="223" t="s">
        <v>1548</v>
      </c>
    </row>
    <row r="787" s="15" customFormat="1">
      <c r="A787" s="15"/>
      <c r="B787" s="277"/>
      <c r="C787" s="278"/>
      <c r="D787" s="225" t="s">
        <v>939</v>
      </c>
      <c r="E787" s="279" t="s">
        <v>1</v>
      </c>
      <c r="F787" s="280" t="s">
        <v>1243</v>
      </c>
      <c r="G787" s="278"/>
      <c r="H787" s="279" t="s">
        <v>1</v>
      </c>
      <c r="I787" s="281"/>
      <c r="J787" s="278"/>
      <c r="K787" s="278"/>
      <c r="L787" s="282"/>
      <c r="M787" s="283"/>
      <c r="N787" s="284"/>
      <c r="O787" s="284"/>
      <c r="P787" s="284"/>
      <c r="Q787" s="284"/>
      <c r="R787" s="284"/>
      <c r="S787" s="284"/>
      <c r="T787" s="28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T787" s="286" t="s">
        <v>939</v>
      </c>
      <c r="AU787" s="286" t="s">
        <v>87</v>
      </c>
      <c r="AV787" s="15" t="s">
        <v>85</v>
      </c>
      <c r="AW787" s="15" t="s">
        <v>34</v>
      </c>
      <c r="AX787" s="15" t="s">
        <v>77</v>
      </c>
      <c r="AY787" s="286" t="s">
        <v>133</v>
      </c>
    </row>
    <row r="788" s="13" customFormat="1">
      <c r="A788" s="13"/>
      <c r="B788" s="255"/>
      <c r="C788" s="256"/>
      <c r="D788" s="225" t="s">
        <v>939</v>
      </c>
      <c r="E788" s="257" t="s">
        <v>1</v>
      </c>
      <c r="F788" s="258" t="s">
        <v>1549</v>
      </c>
      <c r="G788" s="256"/>
      <c r="H788" s="259">
        <v>43.037999999999997</v>
      </c>
      <c r="I788" s="260"/>
      <c r="J788" s="256"/>
      <c r="K788" s="256"/>
      <c r="L788" s="261"/>
      <c r="M788" s="262"/>
      <c r="N788" s="263"/>
      <c r="O788" s="263"/>
      <c r="P788" s="263"/>
      <c r="Q788" s="263"/>
      <c r="R788" s="263"/>
      <c r="S788" s="263"/>
      <c r="T788" s="264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65" t="s">
        <v>939</v>
      </c>
      <c r="AU788" s="265" t="s">
        <v>87</v>
      </c>
      <c r="AV788" s="13" t="s">
        <v>87</v>
      </c>
      <c r="AW788" s="13" t="s">
        <v>34</v>
      </c>
      <c r="AX788" s="13" t="s">
        <v>77</v>
      </c>
      <c r="AY788" s="265" t="s">
        <v>133</v>
      </c>
    </row>
    <row r="789" s="13" customFormat="1">
      <c r="A789" s="13"/>
      <c r="B789" s="255"/>
      <c r="C789" s="256"/>
      <c r="D789" s="225" t="s">
        <v>939</v>
      </c>
      <c r="E789" s="257" t="s">
        <v>1</v>
      </c>
      <c r="F789" s="258" t="s">
        <v>1550</v>
      </c>
      <c r="G789" s="256"/>
      <c r="H789" s="259">
        <v>27.876000000000001</v>
      </c>
      <c r="I789" s="260"/>
      <c r="J789" s="256"/>
      <c r="K789" s="256"/>
      <c r="L789" s="261"/>
      <c r="M789" s="262"/>
      <c r="N789" s="263"/>
      <c r="O789" s="263"/>
      <c r="P789" s="263"/>
      <c r="Q789" s="263"/>
      <c r="R789" s="263"/>
      <c r="S789" s="263"/>
      <c r="T789" s="264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65" t="s">
        <v>939</v>
      </c>
      <c r="AU789" s="265" t="s">
        <v>87</v>
      </c>
      <c r="AV789" s="13" t="s">
        <v>87</v>
      </c>
      <c r="AW789" s="13" t="s">
        <v>34</v>
      </c>
      <c r="AX789" s="13" t="s">
        <v>77</v>
      </c>
      <c r="AY789" s="265" t="s">
        <v>133</v>
      </c>
    </row>
    <row r="790" s="14" customFormat="1">
      <c r="A790" s="14"/>
      <c r="B790" s="266"/>
      <c r="C790" s="267"/>
      <c r="D790" s="225" t="s">
        <v>939</v>
      </c>
      <c r="E790" s="268" t="s">
        <v>1</v>
      </c>
      <c r="F790" s="269" t="s">
        <v>941</v>
      </c>
      <c r="G790" s="267"/>
      <c r="H790" s="270">
        <v>70.914000000000001</v>
      </c>
      <c r="I790" s="271"/>
      <c r="J790" s="267"/>
      <c r="K790" s="267"/>
      <c r="L790" s="272"/>
      <c r="M790" s="273"/>
      <c r="N790" s="274"/>
      <c r="O790" s="274"/>
      <c r="P790" s="274"/>
      <c r="Q790" s="274"/>
      <c r="R790" s="274"/>
      <c r="S790" s="274"/>
      <c r="T790" s="275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76" t="s">
        <v>939</v>
      </c>
      <c r="AU790" s="276" t="s">
        <v>87</v>
      </c>
      <c r="AV790" s="14" t="s">
        <v>138</v>
      </c>
      <c r="AW790" s="14" t="s">
        <v>34</v>
      </c>
      <c r="AX790" s="14" t="s">
        <v>85</v>
      </c>
      <c r="AY790" s="276" t="s">
        <v>133</v>
      </c>
    </row>
    <row r="791" s="2" customFormat="1" ht="24.15" customHeight="1">
      <c r="A791" s="38"/>
      <c r="B791" s="39"/>
      <c r="C791" s="211" t="s">
        <v>423</v>
      </c>
      <c r="D791" s="211" t="s">
        <v>134</v>
      </c>
      <c r="E791" s="212" t="s">
        <v>1551</v>
      </c>
      <c r="F791" s="213" t="s">
        <v>1552</v>
      </c>
      <c r="G791" s="214" t="s">
        <v>304</v>
      </c>
      <c r="H791" s="215">
        <v>36.854999999999997</v>
      </c>
      <c r="I791" s="216"/>
      <c r="J791" s="217">
        <f>ROUND(I791*H791,2)</f>
        <v>0</v>
      </c>
      <c r="K791" s="218"/>
      <c r="L791" s="44"/>
      <c r="M791" s="219" t="s">
        <v>1</v>
      </c>
      <c r="N791" s="220" t="s">
        <v>42</v>
      </c>
      <c r="O791" s="91"/>
      <c r="P791" s="221">
        <f>O791*H791</f>
        <v>0</v>
      </c>
      <c r="Q791" s="221">
        <v>0</v>
      </c>
      <c r="R791" s="221">
        <f>Q791*H791</f>
        <v>0</v>
      </c>
      <c r="S791" s="221">
        <v>0</v>
      </c>
      <c r="T791" s="222">
        <f>S791*H791</f>
        <v>0</v>
      </c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R791" s="223" t="s">
        <v>161</v>
      </c>
      <c r="AT791" s="223" t="s">
        <v>134</v>
      </c>
      <c r="AU791" s="223" t="s">
        <v>87</v>
      </c>
      <c r="AY791" s="17" t="s">
        <v>133</v>
      </c>
      <c r="BE791" s="224">
        <f>IF(N791="základní",J791,0)</f>
        <v>0</v>
      </c>
      <c r="BF791" s="224">
        <f>IF(N791="snížená",J791,0)</f>
        <v>0</v>
      </c>
      <c r="BG791" s="224">
        <f>IF(N791="zákl. přenesená",J791,0)</f>
        <v>0</v>
      </c>
      <c r="BH791" s="224">
        <f>IF(N791="sníž. přenesená",J791,0)</f>
        <v>0</v>
      </c>
      <c r="BI791" s="224">
        <f>IF(N791="nulová",J791,0)</f>
        <v>0</v>
      </c>
      <c r="BJ791" s="17" t="s">
        <v>85</v>
      </c>
      <c r="BK791" s="224">
        <f>ROUND(I791*H791,2)</f>
        <v>0</v>
      </c>
      <c r="BL791" s="17" t="s">
        <v>161</v>
      </c>
      <c r="BM791" s="223" t="s">
        <v>1553</v>
      </c>
    </row>
    <row r="792" s="15" customFormat="1">
      <c r="A792" s="15"/>
      <c r="B792" s="277"/>
      <c r="C792" s="278"/>
      <c r="D792" s="225" t="s">
        <v>939</v>
      </c>
      <c r="E792" s="279" t="s">
        <v>1</v>
      </c>
      <c r="F792" s="280" t="s">
        <v>1243</v>
      </c>
      <c r="G792" s="278"/>
      <c r="H792" s="279" t="s">
        <v>1</v>
      </c>
      <c r="I792" s="281"/>
      <c r="J792" s="278"/>
      <c r="K792" s="278"/>
      <c r="L792" s="282"/>
      <c r="M792" s="283"/>
      <c r="N792" s="284"/>
      <c r="O792" s="284"/>
      <c r="P792" s="284"/>
      <c r="Q792" s="284"/>
      <c r="R792" s="284"/>
      <c r="S792" s="284"/>
      <c r="T792" s="28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T792" s="286" t="s">
        <v>939</v>
      </c>
      <c r="AU792" s="286" t="s">
        <v>87</v>
      </c>
      <c r="AV792" s="15" t="s">
        <v>85</v>
      </c>
      <c r="AW792" s="15" t="s">
        <v>34</v>
      </c>
      <c r="AX792" s="15" t="s">
        <v>77</v>
      </c>
      <c r="AY792" s="286" t="s">
        <v>133</v>
      </c>
    </row>
    <row r="793" s="13" customFormat="1">
      <c r="A793" s="13"/>
      <c r="B793" s="255"/>
      <c r="C793" s="256"/>
      <c r="D793" s="225" t="s">
        <v>939</v>
      </c>
      <c r="E793" s="257" t="s">
        <v>1</v>
      </c>
      <c r="F793" s="258" t="s">
        <v>1554</v>
      </c>
      <c r="G793" s="256"/>
      <c r="H793" s="259">
        <v>27.5</v>
      </c>
      <c r="I793" s="260"/>
      <c r="J793" s="256"/>
      <c r="K793" s="256"/>
      <c r="L793" s="261"/>
      <c r="M793" s="262"/>
      <c r="N793" s="263"/>
      <c r="O793" s="263"/>
      <c r="P793" s="263"/>
      <c r="Q793" s="263"/>
      <c r="R793" s="263"/>
      <c r="S793" s="263"/>
      <c r="T793" s="264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65" t="s">
        <v>939</v>
      </c>
      <c r="AU793" s="265" t="s">
        <v>87</v>
      </c>
      <c r="AV793" s="13" t="s">
        <v>87</v>
      </c>
      <c r="AW793" s="13" t="s">
        <v>34</v>
      </c>
      <c r="AX793" s="13" t="s">
        <v>77</v>
      </c>
      <c r="AY793" s="265" t="s">
        <v>133</v>
      </c>
    </row>
    <row r="794" s="13" customFormat="1">
      <c r="A794" s="13"/>
      <c r="B794" s="255"/>
      <c r="C794" s="256"/>
      <c r="D794" s="225" t="s">
        <v>939</v>
      </c>
      <c r="E794" s="257" t="s">
        <v>1</v>
      </c>
      <c r="F794" s="258" t="s">
        <v>1555</v>
      </c>
      <c r="G794" s="256"/>
      <c r="H794" s="259">
        <v>9.3550000000000004</v>
      </c>
      <c r="I794" s="260"/>
      <c r="J794" s="256"/>
      <c r="K794" s="256"/>
      <c r="L794" s="261"/>
      <c r="M794" s="262"/>
      <c r="N794" s="263"/>
      <c r="O794" s="263"/>
      <c r="P794" s="263"/>
      <c r="Q794" s="263"/>
      <c r="R794" s="263"/>
      <c r="S794" s="263"/>
      <c r="T794" s="264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65" t="s">
        <v>939</v>
      </c>
      <c r="AU794" s="265" t="s">
        <v>87</v>
      </c>
      <c r="AV794" s="13" t="s">
        <v>87</v>
      </c>
      <c r="AW794" s="13" t="s">
        <v>34</v>
      </c>
      <c r="AX794" s="13" t="s">
        <v>77</v>
      </c>
      <c r="AY794" s="265" t="s">
        <v>133</v>
      </c>
    </row>
    <row r="795" s="14" customFormat="1">
      <c r="A795" s="14"/>
      <c r="B795" s="266"/>
      <c r="C795" s="267"/>
      <c r="D795" s="225" t="s">
        <v>939</v>
      </c>
      <c r="E795" s="268" t="s">
        <v>1</v>
      </c>
      <c r="F795" s="269" t="s">
        <v>941</v>
      </c>
      <c r="G795" s="267"/>
      <c r="H795" s="270">
        <v>36.855000000000004</v>
      </c>
      <c r="I795" s="271"/>
      <c r="J795" s="267"/>
      <c r="K795" s="267"/>
      <c r="L795" s="272"/>
      <c r="M795" s="273"/>
      <c r="N795" s="274"/>
      <c r="O795" s="274"/>
      <c r="P795" s="274"/>
      <c r="Q795" s="274"/>
      <c r="R795" s="274"/>
      <c r="S795" s="274"/>
      <c r="T795" s="275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76" t="s">
        <v>939</v>
      </c>
      <c r="AU795" s="276" t="s">
        <v>87</v>
      </c>
      <c r="AV795" s="14" t="s">
        <v>138</v>
      </c>
      <c r="AW795" s="14" t="s">
        <v>34</v>
      </c>
      <c r="AX795" s="14" t="s">
        <v>85</v>
      </c>
      <c r="AY795" s="276" t="s">
        <v>133</v>
      </c>
    </row>
    <row r="796" s="2" customFormat="1" ht="24.15" customHeight="1">
      <c r="A796" s="38"/>
      <c r="B796" s="39"/>
      <c r="C796" s="211" t="s">
        <v>1556</v>
      </c>
      <c r="D796" s="211" t="s">
        <v>134</v>
      </c>
      <c r="E796" s="212" t="s">
        <v>1557</v>
      </c>
      <c r="F796" s="213" t="s">
        <v>1558</v>
      </c>
      <c r="G796" s="214" t="s">
        <v>986</v>
      </c>
      <c r="H796" s="215">
        <v>0.61799999999999999</v>
      </c>
      <c r="I796" s="216"/>
      <c r="J796" s="217">
        <f>ROUND(I796*H796,2)</f>
        <v>0</v>
      </c>
      <c r="K796" s="218"/>
      <c r="L796" s="44"/>
      <c r="M796" s="219" t="s">
        <v>1</v>
      </c>
      <c r="N796" s="220" t="s">
        <v>42</v>
      </c>
      <c r="O796" s="91"/>
      <c r="P796" s="221">
        <f>O796*H796</f>
        <v>0</v>
      </c>
      <c r="Q796" s="221">
        <v>0</v>
      </c>
      <c r="R796" s="221">
        <f>Q796*H796</f>
        <v>0</v>
      </c>
      <c r="S796" s="221">
        <v>0</v>
      </c>
      <c r="T796" s="222">
        <f>S796*H796</f>
        <v>0</v>
      </c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R796" s="223" t="s">
        <v>161</v>
      </c>
      <c r="AT796" s="223" t="s">
        <v>134</v>
      </c>
      <c r="AU796" s="223" t="s">
        <v>87</v>
      </c>
      <c r="AY796" s="17" t="s">
        <v>133</v>
      </c>
      <c r="BE796" s="224">
        <f>IF(N796="základní",J796,0)</f>
        <v>0</v>
      </c>
      <c r="BF796" s="224">
        <f>IF(N796="snížená",J796,0)</f>
        <v>0</v>
      </c>
      <c r="BG796" s="224">
        <f>IF(N796="zákl. přenesená",J796,0)</f>
        <v>0</v>
      </c>
      <c r="BH796" s="224">
        <f>IF(N796="sníž. přenesená",J796,0)</f>
        <v>0</v>
      </c>
      <c r="BI796" s="224">
        <f>IF(N796="nulová",J796,0)</f>
        <v>0</v>
      </c>
      <c r="BJ796" s="17" t="s">
        <v>85</v>
      </c>
      <c r="BK796" s="224">
        <f>ROUND(I796*H796,2)</f>
        <v>0</v>
      </c>
      <c r="BL796" s="17" t="s">
        <v>161</v>
      </c>
      <c r="BM796" s="223" t="s">
        <v>1559</v>
      </c>
    </row>
    <row r="797" s="11" customFormat="1" ht="22.8" customHeight="1">
      <c r="A797" s="11"/>
      <c r="B797" s="197"/>
      <c r="C797" s="198"/>
      <c r="D797" s="199" t="s">
        <v>76</v>
      </c>
      <c r="E797" s="253" t="s">
        <v>1560</v>
      </c>
      <c r="F797" s="253" t="s">
        <v>1561</v>
      </c>
      <c r="G797" s="198"/>
      <c r="H797" s="198"/>
      <c r="I797" s="201"/>
      <c r="J797" s="254">
        <f>BK797</f>
        <v>0</v>
      </c>
      <c r="K797" s="198"/>
      <c r="L797" s="203"/>
      <c r="M797" s="204"/>
      <c r="N797" s="205"/>
      <c r="O797" s="205"/>
      <c r="P797" s="206">
        <f>SUM(P798:P866)</f>
        <v>0</v>
      </c>
      <c r="Q797" s="205"/>
      <c r="R797" s="206">
        <f>SUM(R798:R866)</f>
        <v>0</v>
      </c>
      <c r="S797" s="205"/>
      <c r="T797" s="207">
        <f>SUM(T798:T866)</f>
        <v>0</v>
      </c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R797" s="208" t="s">
        <v>87</v>
      </c>
      <c r="AT797" s="209" t="s">
        <v>76</v>
      </c>
      <c r="AU797" s="209" t="s">
        <v>85</v>
      </c>
      <c r="AY797" s="208" t="s">
        <v>133</v>
      </c>
      <c r="BK797" s="210">
        <f>SUM(BK798:BK866)</f>
        <v>0</v>
      </c>
    </row>
    <row r="798" s="2" customFormat="1" ht="16.5" customHeight="1">
      <c r="A798" s="38"/>
      <c r="B798" s="39"/>
      <c r="C798" s="211" t="s">
        <v>427</v>
      </c>
      <c r="D798" s="211" t="s">
        <v>134</v>
      </c>
      <c r="E798" s="212" t="s">
        <v>1562</v>
      </c>
      <c r="F798" s="213" t="s">
        <v>1563</v>
      </c>
      <c r="G798" s="214" t="s">
        <v>304</v>
      </c>
      <c r="H798" s="215">
        <v>218.59999999999999</v>
      </c>
      <c r="I798" s="216"/>
      <c r="J798" s="217">
        <f>ROUND(I798*H798,2)</f>
        <v>0</v>
      </c>
      <c r="K798" s="218"/>
      <c r="L798" s="44"/>
      <c r="M798" s="219" t="s">
        <v>1</v>
      </c>
      <c r="N798" s="220" t="s">
        <v>42</v>
      </c>
      <c r="O798" s="91"/>
      <c r="P798" s="221">
        <f>O798*H798</f>
        <v>0</v>
      </c>
      <c r="Q798" s="221">
        <v>0</v>
      </c>
      <c r="R798" s="221">
        <f>Q798*H798</f>
        <v>0</v>
      </c>
      <c r="S798" s="221">
        <v>0</v>
      </c>
      <c r="T798" s="222">
        <f>S798*H798</f>
        <v>0</v>
      </c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R798" s="223" t="s">
        <v>161</v>
      </c>
      <c r="AT798" s="223" t="s">
        <v>134</v>
      </c>
      <c r="AU798" s="223" t="s">
        <v>87</v>
      </c>
      <c r="AY798" s="17" t="s">
        <v>133</v>
      </c>
      <c r="BE798" s="224">
        <f>IF(N798="základní",J798,0)</f>
        <v>0</v>
      </c>
      <c r="BF798" s="224">
        <f>IF(N798="snížená",J798,0)</f>
        <v>0</v>
      </c>
      <c r="BG798" s="224">
        <f>IF(N798="zákl. přenesená",J798,0)</f>
        <v>0</v>
      </c>
      <c r="BH798" s="224">
        <f>IF(N798="sníž. přenesená",J798,0)</f>
        <v>0</v>
      </c>
      <c r="BI798" s="224">
        <f>IF(N798="nulová",J798,0)</f>
        <v>0</v>
      </c>
      <c r="BJ798" s="17" t="s">
        <v>85</v>
      </c>
      <c r="BK798" s="224">
        <f>ROUND(I798*H798,2)</f>
        <v>0</v>
      </c>
      <c r="BL798" s="17" t="s">
        <v>161</v>
      </c>
      <c r="BM798" s="223" t="s">
        <v>1564</v>
      </c>
    </row>
    <row r="799" s="15" customFormat="1">
      <c r="A799" s="15"/>
      <c r="B799" s="277"/>
      <c r="C799" s="278"/>
      <c r="D799" s="225" t="s">
        <v>939</v>
      </c>
      <c r="E799" s="279" t="s">
        <v>1</v>
      </c>
      <c r="F799" s="280" t="s">
        <v>1565</v>
      </c>
      <c r="G799" s="278"/>
      <c r="H799" s="279" t="s">
        <v>1</v>
      </c>
      <c r="I799" s="281"/>
      <c r="J799" s="278"/>
      <c r="K799" s="278"/>
      <c r="L799" s="282"/>
      <c r="M799" s="283"/>
      <c r="N799" s="284"/>
      <c r="O799" s="284"/>
      <c r="P799" s="284"/>
      <c r="Q799" s="284"/>
      <c r="R799" s="284"/>
      <c r="S799" s="284"/>
      <c r="T799" s="28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T799" s="286" t="s">
        <v>939</v>
      </c>
      <c r="AU799" s="286" t="s">
        <v>87</v>
      </c>
      <c r="AV799" s="15" t="s">
        <v>85</v>
      </c>
      <c r="AW799" s="15" t="s">
        <v>34</v>
      </c>
      <c r="AX799" s="15" t="s">
        <v>77</v>
      </c>
      <c r="AY799" s="286" t="s">
        <v>133</v>
      </c>
    </row>
    <row r="800" s="13" customFormat="1">
      <c r="A800" s="13"/>
      <c r="B800" s="255"/>
      <c r="C800" s="256"/>
      <c r="D800" s="225" t="s">
        <v>939</v>
      </c>
      <c r="E800" s="257" t="s">
        <v>1</v>
      </c>
      <c r="F800" s="258" t="s">
        <v>1566</v>
      </c>
      <c r="G800" s="256"/>
      <c r="H800" s="259">
        <v>218.59999999999999</v>
      </c>
      <c r="I800" s="260"/>
      <c r="J800" s="256"/>
      <c r="K800" s="256"/>
      <c r="L800" s="261"/>
      <c r="M800" s="262"/>
      <c r="N800" s="263"/>
      <c r="O800" s="263"/>
      <c r="P800" s="263"/>
      <c r="Q800" s="263"/>
      <c r="R800" s="263"/>
      <c r="S800" s="263"/>
      <c r="T800" s="264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65" t="s">
        <v>939</v>
      </c>
      <c r="AU800" s="265" t="s">
        <v>87</v>
      </c>
      <c r="AV800" s="13" t="s">
        <v>87</v>
      </c>
      <c r="AW800" s="13" t="s">
        <v>34</v>
      </c>
      <c r="AX800" s="13" t="s">
        <v>77</v>
      </c>
      <c r="AY800" s="265" t="s">
        <v>133</v>
      </c>
    </row>
    <row r="801" s="14" customFormat="1">
      <c r="A801" s="14"/>
      <c r="B801" s="266"/>
      <c r="C801" s="267"/>
      <c r="D801" s="225" t="s">
        <v>939</v>
      </c>
      <c r="E801" s="268" t="s">
        <v>1</v>
      </c>
      <c r="F801" s="269" t="s">
        <v>941</v>
      </c>
      <c r="G801" s="267"/>
      <c r="H801" s="270">
        <v>218.59999999999999</v>
      </c>
      <c r="I801" s="271"/>
      <c r="J801" s="267"/>
      <c r="K801" s="267"/>
      <c r="L801" s="272"/>
      <c r="M801" s="273"/>
      <c r="N801" s="274"/>
      <c r="O801" s="274"/>
      <c r="P801" s="274"/>
      <c r="Q801" s="274"/>
      <c r="R801" s="274"/>
      <c r="S801" s="274"/>
      <c r="T801" s="275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76" t="s">
        <v>939</v>
      </c>
      <c r="AU801" s="276" t="s">
        <v>87</v>
      </c>
      <c r="AV801" s="14" t="s">
        <v>138</v>
      </c>
      <c r="AW801" s="14" t="s">
        <v>34</v>
      </c>
      <c r="AX801" s="14" t="s">
        <v>85</v>
      </c>
      <c r="AY801" s="276" t="s">
        <v>133</v>
      </c>
    </row>
    <row r="802" s="2" customFormat="1" ht="24.15" customHeight="1">
      <c r="A802" s="38"/>
      <c r="B802" s="39"/>
      <c r="C802" s="211" t="s">
        <v>1567</v>
      </c>
      <c r="D802" s="211" t="s">
        <v>134</v>
      </c>
      <c r="E802" s="212" t="s">
        <v>1568</v>
      </c>
      <c r="F802" s="213" t="s">
        <v>1569</v>
      </c>
      <c r="G802" s="214" t="s">
        <v>938</v>
      </c>
      <c r="H802" s="215">
        <v>41.817999999999998</v>
      </c>
      <c r="I802" s="216"/>
      <c r="J802" s="217">
        <f>ROUND(I802*H802,2)</f>
        <v>0</v>
      </c>
      <c r="K802" s="218"/>
      <c r="L802" s="44"/>
      <c r="M802" s="219" t="s">
        <v>1</v>
      </c>
      <c r="N802" s="220" t="s">
        <v>42</v>
      </c>
      <c r="O802" s="91"/>
      <c r="P802" s="221">
        <f>O802*H802</f>
        <v>0</v>
      </c>
      <c r="Q802" s="221">
        <v>0</v>
      </c>
      <c r="R802" s="221">
        <f>Q802*H802</f>
        <v>0</v>
      </c>
      <c r="S802" s="221">
        <v>0</v>
      </c>
      <c r="T802" s="222">
        <f>S802*H802</f>
        <v>0</v>
      </c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R802" s="223" t="s">
        <v>161</v>
      </c>
      <c r="AT802" s="223" t="s">
        <v>134</v>
      </c>
      <c r="AU802" s="223" t="s">
        <v>87</v>
      </c>
      <c r="AY802" s="17" t="s">
        <v>133</v>
      </c>
      <c r="BE802" s="224">
        <f>IF(N802="základní",J802,0)</f>
        <v>0</v>
      </c>
      <c r="BF802" s="224">
        <f>IF(N802="snížená",J802,0)</f>
        <v>0</v>
      </c>
      <c r="BG802" s="224">
        <f>IF(N802="zákl. přenesená",J802,0)</f>
        <v>0</v>
      </c>
      <c r="BH802" s="224">
        <f>IF(N802="sníž. přenesená",J802,0)</f>
        <v>0</v>
      </c>
      <c r="BI802" s="224">
        <f>IF(N802="nulová",J802,0)</f>
        <v>0</v>
      </c>
      <c r="BJ802" s="17" t="s">
        <v>85</v>
      </c>
      <c r="BK802" s="224">
        <f>ROUND(I802*H802,2)</f>
        <v>0</v>
      </c>
      <c r="BL802" s="17" t="s">
        <v>161</v>
      </c>
      <c r="BM802" s="223" t="s">
        <v>1570</v>
      </c>
    </row>
    <row r="803" s="15" customFormat="1">
      <c r="A803" s="15"/>
      <c r="B803" s="277"/>
      <c r="C803" s="278"/>
      <c r="D803" s="225" t="s">
        <v>939</v>
      </c>
      <c r="E803" s="279" t="s">
        <v>1</v>
      </c>
      <c r="F803" s="280" t="s">
        <v>1571</v>
      </c>
      <c r="G803" s="278"/>
      <c r="H803" s="279" t="s">
        <v>1</v>
      </c>
      <c r="I803" s="281"/>
      <c r="J803" s="278"/>
      <c r="K803" s="278"/>
      <c r="L803" s="282"/>
      <c r="M803" s="283"/>
      <c r="N803" s="284"/>
      <c r="O803" s="284"/>
      <c r="P803" s="284"/>
      <c r="Q803" s="284"/>
      <c r="R803" s="284"/>
      <c r="S803" s="284"/>
      <c r="T803" s="28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T803" s="286" t="s">
        <v>939</v>
      </c>
      <c r="AU803" s="286" t="s">
        <v>87</v>
      </c>
      <c r="AV803" s="15" t="s">
        <v>85</v>
      </c>
      <c r="AW803" s="15" t="s">
        <v>34</v>
      </c>
      <c r="AX803" s="15" t="s">
        <v>77</v>
      </c>
      <c r="AY803" s="286" t="s">
        <v>133</v>
      </c>
    </row>
    <row r="804" s="13" customFormat="1">
      <c r="A804" s="13"/>
      <c r="B804" s="255"/>
      <c r="C804" s="256"/>
      <c r="D804" s="225" t="s">
        <v>939</v>
      </c>
      <c r="E804" s="257" t="s">
        <v>1</v>
      </c>
      <c r="F804" s="258" t="s">
        <v>1572</v>
      </c>
      <c r="G804" s="256"/>
      <c r="H804" s="259">
        <v>41.817999999999998</v>
      </c>
      <c r="I804" s="260"/>
      <c r="J804" s="256"/>
      <c r="K804" s="256"/>
      <c r="L804" s="261"/>
      <c r="M804" s="262"/>
      <c r="N804" s="263"/>
      <c r="O804" s="263"/>
      <c r="P804" s="263"/>
      <c r="Q804" s="263"/>
      <c r="R804" s="263"/>
      <c r="S804" s="263"/>
      <c r="T804" s="264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65" t="s">
        <v>939</v>
      </c>
      <c r="AU804" s="265" t="s">
        <v>87</v>
      </c>
      <c r="AV804" s="13" t="s">
        <v>87</v>
      </c>
      <c r="AW804" s="13" t="s">
        <v>34</v>
      </c>
      <c r="AX804" s="13" t="s">
        <v>77</v>
      </c>
      <c r="AY804" s="265" t="s">
        <v>133</v>
      </c>
    </row>
    <row r="805" s="14" customFormat="1">
      <c r="A805" s="14"/>
      <c r="B805" s="266"/>
      <c r="C805" s="267"/>
      <c r="D805" s="225" t="s">
        <v>939</v>
      </c>
      <c r="E805" s="268" t="s">
        <v>1</v>
      </c>
      <c r="F805" s="269" t="s">
        <v>941</v>
      </c>
      <c r="G805" s="267"/>
      <c r="H805" s="270">
        <v>41.817999999999998</v>
      </c>
      <c r="I805" s="271"/>
      <c r="J805" s="267"/>
      <c r="K805" s="267"/>
      <c r="L805" s="272"/>
      <c r="M805" s="273"/>
      <c r="N805" s="274"/>
      <c r="O805" s="274"/>
      <c r="P805" s="274"/>
      <c r="Q805" s="274"/>
      <c r="R805" s="274"/>
      <c r="S805" s="274"/>
      <c r="T805" s="275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76" t="s">
        <v>939</v>
      </c>
      <c r="AU805" s="276" t="s">
        <v>87</v>
      </c>
      <c r="AV805" s="14" t="s">
        <v>138</v>
      </c>
      <c r="AW805" s="14" t="s">
        <v>34</v>
      </c>
      <c r="AX805" s="14" t="s">
        <v>85</v>
      </c>
      <c r="AY805" s="276" t="s">
        <v>133</v>
      </c>
    </row>
    <row r="806" s="2" customFormat="1" ht="16.5" customHeight="1">
      <c r="A806" s="38"/>
      <c r="B806" s="39"/>
      <c r="C806" s="230" t="s">
        <v>430</v>
      </c>
      <c r="D806" s="230" t="s">
        <v>574</v>
      </c>
      <c r="E806" s="231" t="s">
        <v>1573</v>
      </c>
      <c r="F806" s="232" t="s">
        <v>1574</v>
      </c>
      <c r="G806" s="233" t="s">
        <v>986</v>
      </c>
      <c r="H806" s="234">
        <v>0.040000000000000001</v>
      </c>
      <c r="I806" s="235"/>
      <c r="J806" s="236">
        <f>ROUND(I806*H806,2)</f>
        <v>0</v>
      </c>
      <c r="K806" s="237"/>
      <c r="L806" s="238"/>
      <c r="M806" s="239" t="s">
        <v>1</v>
      </c>
      <c r="N806" s="240" t="s">
        <v>42</v>
      </c>
      <c r="O806" s="91"/>
      <c r="P806" s="221">
        <f>O806*H806</f>
        <v>0</v>
      </c>
      <c r="Q806" s="221">
        <v>0</v>
      </c>
      <c r="R806" s="221">
        <f>Q806*H806</f>
        <v>0</v>
      </c>
      <c r="S806" s="221">
        <v>0</v>
      </c>
      <c r="T806" s="222">
        <f>S806*H806</f>
        <v>0</v>
      </c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R806" s="223" t="s">
        <v>191</v>
      </c>
      <c r="AT806" s="223" t="s">
        <v>574</v>
      </c>
      <c r="AU806" s="223" t="s">
        <v>87</v>
      </c>
      <c r="AY806" s="17" t="s">
        <v>133</v>
      </c>
      <c r="BE806" s="224">
        <f>IF(N806="základní",J806,0)</f>
        <v>0</v>
      </c>
      <c r="BF806" s="224">
        <f>IF(N806="snížená",J806,0)</f>
        <v>0</v>
      </c>
      <c r="BG806" s="224">
        <f>IF(N806="zákl. přenesená",J806,0)</f>
        <v>0</v>
      </c>
      <c r="BH806" s="224">
        <f>IF(N806="sníž. přenesená",J806,0)</f>
        <v>0</v>
      </c>
      <c r="BI806" s="224">
        <f>IF(N806="nulová",J806,0)</f>
        <v>0</v>
      </c>
      <c r="BJ806" s="17" t="s">
        <v>85</v>
      </c>
      <c r="BK806" s="224">
        <f>ROUND(I806*H806,2)</f>
        <v>0</v>
      </c>
      <c r="BL806" s="17" t="s">
        <v>161</v>
      </c>
      <c r="BM806" s="223" t="s">
        <v>1575</v>
      </c>
    </row>
    <row r="807" s="2" customFormat="1" ht="24.15" customHeight="1">
      <c r="A807" s="38"/>
      <c r="B807" s="39"/>
      <c r="C807" s="211" t="s">
        <v>1576</v>
      </c>
      <c r="D807" s="211" t="s">
        <v>134</v>
      </c>
      <c r="E807" s="212" t="s">
        <v>1577</v>
      </c>
      <c r="F807" s="213" t="s">
        <v>1578</v>
      </c>
      <c r="G807" s="214" t="s">
        <v>938</v>
      </c>
      <c r="H807" s="215">
        <v>41.817999999999998</v>
      </c>
      <c r="I807" s="216"/>
      <c r="J807" s="217">
        <f>ROUND(I807*H807,2)</f>
        <v>0</v>
      </c>
      <c r="K807" s="218"/>
      <c r="L807" s="44"/>
      <c r="M807" s="219" t="s">
        <v>1</v>
      </c>
      <c r="N807" s="220" t="s">
        <v>42</v>
      </c>
      <c r="O807" s="91"/>
      <c r="P807" s="221">
        <f>O807*H807</f>
        <v>0</v>
      </c>
      <c r="Q807" s="221">
        <v>0</v>
      </c>
      <c r="R807" s="221">
        <f>Q807*H807</f>
        <v>0</v>
      </c>
      <c r="S807" s="221">
        <v>0</v>
      </c>
      <c r="T807" s="222">
        <f>S807*H807</f>
        <v>0</v>
      </c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R807" s="223" t="s">
        <v>161</v>
      </c>
      <c r="AT807" s="223" t="s">
        <v>134</v>
      </c>
      <c r="AU807" s="223" t="s">
        <v>87</v>
      </c>
      <c r="AY807" s="17" t="s">
        <v>133</v>
      </c>
      <c r="BE807" s="224">
        <f>IF(N807="základní",J807,0)</f>
        <v>0</v>
      </c>
      <c r="BF807" s="224">
        <f>IF(N807="snížená",J807,0)</f>
        <v>0</v>
      </c>
      <c r="BG807" s="224">
        <f>IF(N807="zákl. přenesená",J807,0)</f>
        <v>0</v>
      </c>
      <c r="BH807" s="224">
        <f>IF(N807="sníž. přenesená",J807,0)</f>
        <v>0</v>
      </c>
      <c r="BI807" s="224">
        <f>IF(N807="nulová",J807,0)</f>
        <v>0</v>
      </c>
      <c r="BJ807" s="17" t="s">
        <v>85</v>
      </c>
      <c r="BK807" s="224">
        <f>ROUND(I807*H807,2)</f>
        <v>0</v>
      </c>
      <c r="BL807" s="17" t="s">
        <v>161</v>
      </c>
      <c r="BM807" s="223" t="s">
        <v>1579</v>
      </c>
    </row>
    <row r="808" s="15" customFormat="1">
      <c r="A808" s="15"/>
      <c r="B808" s="277"/>
      <c r="C808" s="278"/>
      <c r="D808" s="225" t="s">
        <v>939</v>
      </c>
      <c r="E808" s="279" t="s">
        <v>1</v>
      </c>
      <c r="F808" s="280" t="s">
        <v>1571</v>
      </c>
      <c r="G808" s="278"/>
      <c r="H808" s="279" t="s">
        <v>1</v>
      </c>
      <c r="I808" s="281"/>
      <c r="J808" s="278"/>
      <c r="K808" s="278"/>
      <c r="L808" s="282"/>
      <c r="M808" s="283"/>
      <c r="N808" s="284"/>
      <c r="O808" s="284"/>
      <c r="P808" s="284"/>
      <c r="Q808" s="284"/>
      <c r="R808" s="284"/>
      <c r="S808" s="284"/>
      <c r="T808" s="28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T808" s="286" t="s">
        <v>939</v>
      </c>
      <c r="AU808" s="286" t="s">
        <v>87</v>
      </c>
      <c r="AV808" s="15" t="s">
        <v>85</v>
      </c>
      <c r="AW808" s="15" t="s">
        <v>34</v>
      </c>
      <c r="AX808" s="15" t="s">
        <v>77</v>
      </c>
      <c r="AY808" s="286" t="s">
        <v>133</v>
      </c>
    </row>
    <row r="809" s="13" customFormat="1">
      <c r="A809" s="13"/>
      <c r="B809" s="255"/>
      <c r="C809" s="256"/>
      <c r="D809" s="225" t="s">
        <v>939</v>
      </c>
      <c r="E809" s="257" t="s">
        <v>1</v>
      </c>
      <c r="F809" s="258" t="s">
        <v>1572</v>
      </c>
      <c r="G809" s="256"/>
      <c r="H809" s="259">
        <v>41.817999999999998</v>
      </c>
      <c r="I809" s="260"/>
      <c r="J809" s="256"/>
      <c r="K809" s="256"/>
      <c r="L809" s="261"/>
      <c r="M809" s="262"/>
      <c r="N809" s="263"/>
      <c r="O809" s="263"/>
      <c r="P809" s="263"/>
      <c r="Q809" s="263"/>
      <c r="R809" s="263"/>
      <c r="S809" s="263"/>
      <c r="T809" s="264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65" t="s">
        <v>939</v>
      </c>
      <c r="AU809" s="265" t="s">
        <v>87</v>
      </c>
      <c r="AV809" s="13" t="s">
        <v>87</v>
      </c>
      <c r="AW809" s="13" t="s">
        <v>34</v>
      </c>
      <c r="AX809" s="13" t="s">
        <v>77</v>
      </c>
      <c r="AY809" s="265" t="s">
        <v>133</v>
      </c>
    </row>
    <row r="810" s="14" customFormat="1">
      <c r="A810" s="14"/>
      <c r="B810" s="266"/>
      <c r="C810" s="267"/>
      <c r="D810" s="225" t="s">
        <v>939</v>
      </c>
      <c r="E810" s="268" t="s">
        <v>1</v>
      </c>
      <c r="F810" s="269" t="s">
        <v>941</v>
      </c>
      <c r="G810" s="267"/>
      <c r="H810" s="270">
        <v>41.817999999999998</v>
      </c>
      <c r="I810" s="271"/>
      <c r="J810" s="267"/>
      <c r="K810" s="267"/>
      <c r="L810" s="272"/>
      <c r="M810" s="273"/>
      <c r="N810" s="274"/>
      <c r="O810" s="274"/>
      <c r="P810" s="274"/>
      <c r="Q810" s="274"/>
      <c r="R810" s="274"/>
      <c r="S810" s="274"/>
      <c r="T810" s="275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76" t="s">
        <v>939</v>
      </c>
      <c r="AU810" s="276" t="s">
        <v>87</v>
      </c>
      <c r="AV810" s="14" t="s">
        <v>138</v>
      </c>
      <c r="AW810" s="14" t="s">
        <v>34</v>
      </c>
      <c r="AX810" s="14" t="s">
        <v>85</v>
      </c>
      <c r="AY810" s="276" t="s">
        <v>133</v>
      </c>
    </row>
    <row r="811" s="2" customFormat="1" ht="49.05" customHeight="1">
      <c r="A811" s="38"/>
      <c r="B811" s="39"/>
      <c r="C811" s="230" t="s">
        <v>434</v>
      </c>
      <c r="D811" s="230" t="s">
        <v>574</v>
      </c>
      <c r="E811" s="231" t="s">
        <v>1580</v>
      </c>
      <c r="F811" s="232" t="s">
        <v>1581</v>
      </c>
      <c r="G811" s="233" t="s">
        <v>938</v>
      </c>
      <c r="H811" s="234">
        <v>48.738999999999997</v>
      </c>
      <c r="I811" s="235"/>
      <c r="J811" s="236">
        <f>ROUND(I811*H811,2)</f>
        <v>0</v>
      </c>
      <c r="K811" s="237"/>
      <c r="L811" s="238"/>
      <c r="M811" s="239" t="s">
        <v>1</v>
      </c>
      <c r="N811" s="240" t="s">
        <v>42</v>
      </c>
      <c r="O811" s="91"/>
      <c r="P811" s="221">
        <f>O811*H811</f>
        <v>0</v>
      </c>
      <c r="Q811" s="221">
        <v>0</v>
      </c>
      <c r="R811" s="221">
        <f>Q811*H811</f>
        <v>0</v>
      </c>
      <c r="S811" s="221">
        <v>0</v>
      </c>
      <c r="T811" s="222">
        <f>S811*H811</f>
        <v>0</v>
      </c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R811" s="223" t="s">
        <v>191</v>
      </c>
      <c r="AT811" s="223" t="s">
        <v>574</v>
      </c>
      <c r="AU811" s="223" t="s">
        <v>87</v>
      </c>
      <c r="AY811" s="17" t="s">
        <v>133</v>
      </c>
      <c r="BE811" s="224">
        <f>IF(N811="základní",J811,0)</f>
        <v>0</v>
      </c>
      <c r="BF811" s="224">
        <f>IF(N811="snížená",J811,0)</f>
        <v>0</v>
      </c>
      <c r="BG811" s="224">
        <f>IF(N811="zákl. přenesená",J811,0)</f>
        <v>0</v>
      </c>
      <c r="BH811" s="224">
        <f>IF(N811="sníž. přenesená",J811,0)</f>
        <v>0</v>
      </c>
      <c r="BI811" s="224">
        <f>IF(N811="nulová",J811,0)</f>
        <v>0</v>
      </c>
      <c r="BJ811" s="17" t="s">
        <v>85</v>
      </c>
      <c r="BK811" s="224">
        <f>ROUND(I811*H811,2)</f>
        <v>0</v>
      </c>
      <c r="BL811" s="17" t="s">
        <v>161</v>
      </c>
      <c r="BM811" s="223" t="s">
        <v>1582</v>
      </c>
    </row>
    <row r="812" s="2" customFormat="1" ht="24.15" customHeight="1">
      <c r="A812" s="38"/>
      <c r="B812" s="39"/>
      <c r="C812" s="211" t="s">
        <v>1583</v>
      </c>
      <c r="D812" s="211" t="s">
        <v>134</v>
      </c>
      <c r="E812" s="212" t="s">
        <v>1584</v>
      </c>
      <c r="F812" s="213" t="s">
        <v>1585</v>
      </c>
      <c r="G812" s="214" t="s">
        <v>938</v>
      </c>
      <c r="H812" s="215">
        <v>135.89099999999999</v>
      </c>
      <c r="I812" s="216"/>
      <c r="J812" s="217">
        <f>ROUND(I812*H812,2)</f>
        <v>0</v>
      </c>
      <c r="K812" s="218"/>
      <c r="L812" s="44"/>
      <c r="M812" s="219" t="s">
        <v>1</v>
      </c>
      <c r="N812" s="220" t="s">
        <v>42</v>
      </c>
      <c r="O812" s="91"/>
      <c r="P812" s="221">
        <f>O812*H812</f>
        <v>0</v>
      </c>
      <c r="Q812" s="221">
        <v>0</v>
      </c>
      <c r="R812" s="221">
        <f>Q812*H812</f>
        <v>0</v>
      </c>
      <c r="S812" s="221">
        <v>0</v>
      </c>
      <c r="T812" s="222">
        <f>S812*H812</f>
        <v>0</v>
      </c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R812" s="223" t="s">
        <v>161</v>
      </c>
      <c r="AT812" s="223" t="s">
        <v>134</v>
      </c>
      <c r="AU812" s="223" t="s">
        <v>87</v>
      </c>
      <c r="AY812" s="17" t="s">
        <v>133</v>
      </c>
      <c r="BE812" s="224">
        <f>IF(N812="základní",J812,0)</f>
        <v>0</v>
      </c>
      <c r="BF812" s="224">
        <f>IF(N812="snížená",J812,0)</f>
        <v>0</v>
      </c>
      <c r="BG812" s="224">
        <f>IF(N812="zákl. přenesená",J812,0)</f>
        <v>0</v>
      </c>
      <c r="BH812" s="224">
        <f>IF(N812="sníž. přenesená",J812,0)</f>
        <v>0</v>
      </c>
      <c r="BI812" s="224">
        <f>IF(N812="nulová",J812,0)</f>
        <v>0</v>
      </c>
      <c r="BJ812" s="17" t="s">
        <v>85</v>
      </c>
      <c r="BK812" s="224">
        <f>ROUND(I812*H812,2)</f>
        <v>0</v>
      </c>
      <c r="BL812" s="17" t="s">
        <v>161</v>
      </c>
      <c r="BM812" s="223" t="s">
        <v>1586</v>
      </c>
    </row>
    <row r="813" s="15" customFormat="1">
      <c r="A813" s="15"/>
      <c r="B813" s="277"/>
      <c r="C813" s="278"/>
      <c r="D813" s="225" t="s">
        <v>939</v>
      </c>
      <c r="E813" s="279" t="s">
        <v>1</v>
      </c>
      <c r="F813" s="280" t="s">
        <v>1587</v>
      </c>
      <c r="G813" s="278"/>
      <c r="H813" s="279" t="s">
        <v>1</v>
      </c>
      <c r="I813" s="281"/>
      <c r="J813" s="278"/>
      <c r="K813" s="278"/>
      <c r="L813" s="282"/>
      <c r="M813" s="283"/>
      <c r="N813" s="284"/>
      <c r="O813" s="284"/>
      <c r="P813" s="284"/>
      <c r="Q813" s="284"/>
      <c r="R813" s="284"/>
      <c r="S813" s="284"/>
      <c r="T813" s="28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T813" s="286" t="s">
        <v>939</v>
      </c>
      <c r="AU813" s="286" t="s">
        <v>87</v>
      </c>
      <c r="AV813" s="15" t="s">
        <v>85</v>
      </c>
      <c r="AW813" s="15" t="s">
        <v>34</v>
      </c>
      <c r="AX813" s="15" t="s">
        <v>77</v>
      </c>
      <c r="AY813" s="286" t="s">
        <v>133</v>
      </c>
    </row>
    <row r="814" s="15" customFormat="1">
      <c r="A814" s="15"/>
      <c r="B814" s="277"/>
      <c r="C814" s="278"/>
      <c r="D814" s="225" t="s">
        <v>939</v>
      </c>
      <c r="E814" s="279" t="s">
        <v>1</v>
      </c>
      <c r="F814" s="280" t="s">
        <v>1571</v>
      </c>
      <c r="G814" s="278"/>
      <c r="H814" s="279" t="s">
        <v>1</v>
      </c>
      <c r="I814" s="281"/>
      <c r="J814" s="278"/>
      <c r="K814" s="278"/>
      <c r="L814" s="282"/>
      <c r="M814" s="283"/>
      <c r="N814" s="284"/>
      <c r="O814" s="284"/>
      <c r="P814" s="284"/>
      <c r="Q814" s="284"/>
      <c r="R814" s="284"/>
      <c r="S814" s="284"/>
      <c r="T814" s="28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T814" s="286" t="s">
        <v>939</v>
      </c>
      <c r="AU814" s="286" t="s">
        <v>87</v>
      </c>
      <c r="AV814" s="15" t="s">
        <v>85</v>
      </c>
      <c r="AW814" s="15" t="s">
        <v>34</v>
      </c>
      <c r="AX814" s="15" t="s">
        <v>77</v>
      </c>
      <c r="AY814" s="286" t="s">
        <v>133</v>
      </c>
    </row>
    <row r="815" s="13" customFormat="1">
      <c r="A815" s="13"/>
      <c r="B815" s="255"/>
      <c r="C815" s="256"/>
      <c r="D815" s="225" t="s">
        <v>939</v>
      </c>
      <c r="E815" s="257" t="s">
        <v>1</v>
      </c>
      <c r="F815" s="258" t="s">
        <v>1588</v>
      </c>
      <c r="G815" s="256"/>
      <c r="H815" s="259">
        <v>126.467</v>
      </c>
      <c r="I815" s="260"/>
      <c r="J815" s="256"/>
      <c r="K815" s="256"/>
      <c r="L815" s="261"/>
      <c r="M815" s="262"/>
      <c r="N815" s="263"/>
      <c r="O815" s="263"/>
      <c r="P815" s="263"/>
      <c r="Q815" s="263"/>
      <c r="R815" s="263"/>
      <c r="S815" s="263"/>
      <c r="T815" s="264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65" t="s">
        <v>939</v>
      </c>
      <c r="AU815" s="265" t="s">
        <v>87</v>
      </c>
      <c r="AV815" s="13" t="s">
        <v>87</v>
      </c>
      <c r="AW815" s="13" t="s">
        <v>34</v>
      </c>
      <c r="AX815" s="13" t="s">
        <v>77</v>
      </c>
      <c r="AY815" s="265" t="s">
        <v>133</v>
      </c>
    </row>
    <row r="816" s="15" customFormat="1">
      <c r="A816" s="15"/>
      <c r="B816" s="277"/>
      <c r="C816" s="278"/>
      <c r="D816" s="225" t="s">
        <v>939</v>
      </c>
      <c r="E816" s="279" t="s">
        <v>1</v>
      </c>
      <c r="F816" s="280" t="s">
        <v>1589</v>
      </c>
      <c r="G816" s="278"/>
      <c r="H816" s="279" t="s">
        <v>1</v>
      </c>
      <c r="I816" s="281"/>
      <c r="J816" s="278"/>
      <c r="K816" s="278"/>
      <c r="L816" s="282"/>
      <c r="M816" s="283"/>
      <c r="N816" s="284"/>
      <c r="O816" s="284"/>
      <c r="P816" s="284"/>
      <c r="Q816" s="284"/>
      <c r="R816" s="284"/>
      <c r="S816" s="284"/>
      <c r="T816" s="28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T816" s="286" t="s">
        <v>939</v>
      </c>
      <c r="AU816" s="286" t="s">
        <v>87</v>
      </c>
      <c r="AV816" s="15" t="s">
        <v>85</v>
      </c>
      <c r="AW816" s="15" t="s">
        <v>34</v>
      </c>
      <c r="AX816" s="15" t="s">
        <v>77</v>
      </c>
      <c r="AY816" s="286" t="s">
        <v>133</v>
      </c>
    </row>
    <row r="817" s="13" customFormat="1">
      <c r="A817" s="13"/>
      <c r="B817" s="255"/>
      <c r="C817" s="256"/>
      <c r="D817" s="225" t="s">
        <v>939</v>
      </c>
      <c r="E817" s="257" t="s">
        <v>1</v>
      </c>
      <c r="F817" s="258" t="s">
        <v>1590</v>
      </c>
      <c r="G817" s="256"/>
      <c r="H817" s="259">
        <v>5.9139999999999997</v>
      </c>
      <c r="I817" s="260"/>
      <c r="J817" s="256"/>
      <c r="K817" s="256"/>
      <c r="L817" s="261"/>
      <c r="M817" s="262"/>
      <c r="N817" s="263"/>
      <c r="O817" s="263"/>
      <c r="P817" s="263"/>
      <c r="Q817" s="263"/>
      <c r="R817" s="263"/>
      <c r="S817" s="263"/>
      <c r="T817" s="264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65" t="s">
        <v>939</v>
      </c>
      <c r="AU817" s="265" t="s">
        <v>87</v>
      </c>
      <c r="AV817" s="13" t="s">
        <v>87</v>
      </c>
      <c r="AW817" s="13" t="s">
        <v>34</v>
      </c>
      <c r="AX817" s="13" t="s">
        <v>77</v>
      </c>
      <c r="AY817" s="265" t="s">
        <v>133</v>
      </c>
    </row>
    <row r="818" s="13" customFormat="1">
      <c r="A818" s="13"/>
      <c r="B818" s="255"/>
      <c r="C818" s="256"/>
      <c r="D818" s="225" t="s">
        <v>939</v>
      </c>
      <c r="E818" s="257" t="s">
        <v>1</v>
      </c>
      <c r="F818" s="258" t="s">
        <v>1591</v>
      </c>
      <c r="G818" s="256"/>
      <c r="H818" s="259">
        <v>3.5099999999999998</v>
      </c>
      <c r="I818" s="260"/>
      <c r="J818" s="256"/>
      <c r="K818" s="256"/>
      <c r="L818" s="261"/>
      <c r="M818" s="262"/>
      <c r="N818" s="263"/>
      <c r="O818" s="263"/>
      <c r="P818" s="263"/>
      <c r="Q818" s="263"/>
      <c r="R818" s="263"/>
      <c r="S818" s="263"/>
      <c r="T818" s="264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65" t="s">
        <v>939</v>
      </c>
      <c r="AU818" s="265" t="s">
        <v>87</v>
      </c>
      <c r="AV818" s="13" t="s">
        <v>87</v>
      </c>
      <c r="AW818" s="13" t="s">
        <v>34</v>
      </c>
      <c r="AX818" s="13" t="s">
        <v>77</v>
      </c>
      <c r="AY818" s="265" t="s">
        <v>133</v>
      </c>
    </row>
    <row r="819" s="14" customFormat="1">
      <c r="A819" s="14"/>
      <c r="B819" s="266"/>
      <c r="C819" s="267"/>
      <c r="D819" s="225" t="s">
        <v>939</v>
      </c>
      <c r="E819" s="268" t="s">
        <v>1</v>
      </c>
      <c r="F819" s="269" t="s">
        <v>941</v>
      </c>
      <c r="G819" s="267"/>
      <c r="H819" s="270">
        <v>135.89099999999999</v>
      </c>
      <c r="I819" s="271"/>
      <c r="J819" s="267"/>
      <c r="K819" s="267"/>
      <c r="L819" s="272"/>
      <c r="M819" s="273"/>
      <c r="N819" s="274"/>
      <c r="O819" s="274"/>
      <c r="P819" s="274"/>
      <c r="Q819" s="274"/>
      <c r="R819" s="274"/>
      <c r="S819" s="274"/>
      <c r="T819" s="275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76" t="s">
        <v>939</v>
      </c>
      <c r="AU819" s="276" t="s">
        <v>87</v>
      </c>
      <c r="AV819" s="14" t="s">
        <v>138</v>
      </c>
      <c r="AW819" s="14" t="s">
        <v>34</v>
      </c>
      <c r="AX819" s="14" t="s">
        <v>85</v>
      </c>
      <c r="AY819" s="276" t="s">
        <v>133</v>
      </c>
    </row>
    <row r="820" s="2" customFormat="1" ht="24.15" customHeight="1">
      <c r="A820" s="38"/>
      <c r="B820" s="39"/>
      <c r="C820" s="211" t="s">
        <v>437</v>
      </c>
      <c r="D820" s="211" t="s">
        <v>134</v>
      </c>
      <c r="E820" s="212" t="s">
        <v>1592</v>
      </c>
      <c r="F820" s="213" t="s">
        <v>1593</v>
      </c>
      <c r="G820" s="214" t="s">
        <v>938</v>
      </c>
      <c r="H820" s="215">
        <v>180.67500000000001</v>
      </c>
      <c r="I820" s="216"/>
      <c r="J820" s="217">
        <f>ROUND(I820*H820,2)</f>
        <v>0</v>
      </c>
      <c r="K820" s="218"/>
      <c r="L820" s="44"/>
      <c r="M820" s="219" t="s">
        <v>1</v>
      </c>
      <c r="N820" s="220" t="s">
        <v>42</v>
      </c>
      <c r="O820" s="91"/>
      <c r="P820" s="221">
        <f>O820*H820</f>
        <v>0</v>
      </c>
      <c r="Q820" s="221">
        <v>0</v>
      </c>
      <c r="R820" s="221">
        <f>Q820*H820</f>
        <v>0</v>
      </c>
      <c r="S820" s="221">
        <v>0</v>
      </c>
      <c r="T820" s="222">
        <f>S820*H820</f>
        <v>0</v>
      </c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R820" s="223" t="s">
        <v>161</v>
      </c>
      <c r="AT820" s="223" t="s">
        <v>134</v>
      </c>
      <c r="AU820" s="223" t="s">
        <v>87</v>
      </c>
      <c r="AY820" s="17" t="s">
        <v>133</v>
      </c>
      <c r="BE820" s="224">
        <f>IF(N820="základní",J820,0)</f>
        <v>0</v>
      </c>
      <c r="BF820" s="224">
        <f>IF(N820="snížená",J820,0)</f>
        <v>0</v>
      </c>
      <c r="BG820" s="224">
        <f>IF(N820="zákl. přenesená",J820,0)</f>
        <v>0</v>
      </c>
      <c r="BH820" s="224">
        <f>IF(N820="sníž. přenesená",J820,0)</f>
        <v>0</v>
      </c>
      <c r="BI820" s="224">
        <f>IF(N820="nulová",J820,0)</f>
        <v>0</v>
      </c>
      <c r="BJ820" s="17" t="s">
        <v>85</v>
      </c>
      <c r="BK820" s="224">
        <f>ROUND(I820*H820,2)</f>
        <v>0</v>
      </c>
      <c r="BL820" s="17" t="s">
        <v>161</v>
      </c>
      <c r="BM820" s="223" t="s">
        <v>1594</v>
      </c>
    </row>
    <row r="821" s="15" customFormat="1">
      <c r="A821" s="15"/>
      <c r="B821" s="277"/>
      <c r="C821" s="278"/>
      <c r="D821" s="225" t="s">
        <v>939</v>
      </c>
      <c r="E821" s="279" t="s">
        <v>1</v>
      </c>
      <c r="F821" s="280" t="s">
        <v>1571</v>
      </c>
      <c r="G821" s="278"/>
      <c r="H821" s="279" t="s">
        <v>1</v>
      </c>
      <c r="I821" s="281"/>
      <c r="J821" s="278"/>
      <c r="K821" s="278"/>
      <c r="L821" s="282"/>
      <c r="M821" s="283"/>
      <c r="N821" s="284"/>
      <c r="O821" s="284"/>
      <c r="P821" s="284"/>
      <c r="Q821" s="284"/>
      <c r="R821" s="284"/>
      <c r="S821" s="284"/>
      <c r="T821" s="28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T821" s="286" t="s">
        <v>939</v>
      </c>
      <c r="AU821" s="286" t="s">
        <v>87</v>
      </c>
      <c r="AV821" s="15" t="s">
        <v>85</v>
      </c>
      <c r="AW821" s="15" t="s">
        <v>34</v>
      </c>
      <c r="AX821" s="15" t="s">
        <v>77</v>
      </c>
      <c r="AY821" s="286" t="s">
        <v>133</v>
      </c>
    </row>
    <row r="822" s="13" customFormat="1">
      <c r="A822" s="13"/>
      <c r="B822" s="255"/>
      <c r="C822" s="256"/>
      <c r="D822" s="225" t="s">
        <v>939</v>
      </c>
      <c r="E822" s="257" t="s">
        <v>1</v>
      </c>
      <c r="F822" s="258" t="s">
        <v>1572</v>
      </c>
      <c r="G822" s="256"/>
      <c r="H822" s="259">
        <v>41.817999999999998</v>
      </c>
      <c r="I822" s="260"/>
      <c r="J822" s="256"/>
      <c r="K822" s="256"/>
      <c r="L822" s="261"/>
      <c r="M822" s="262"/>
      <c r="N822" s="263"/>
      <c r="O822" s="263"/>
      <c r="P822" s="263"/>
      <c r="Q822" s="263"/>
      <c r="R822" s="263"/>
      <c r="S822" s="263"/>
      <c r="T822" s="264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65" t="s">
        <v>939</v>
      </c>
      <c r="AU822" s="265" t="s">
        <v>87</v>
      </c>
      <c r="AV822" s="13" t="s">
        <v>87</v>
      </c>
      <c r="AW822" s="13" t="s">
        <v>34</v>
      </c>
      <c r="AX822" s="13" t="s">
        <v>77</v>
      </c>
      <c r="AY822" s="265" t="s">
        <v>133</v>
      </c>
    </row>
    <row r="823" s="13" customFormat="1">
      <c r="A823" s="13"/>
      <c r="B823" s="255"/>
      <c r="C823" s="256"/>
      <c r="D823" s="225" t="s">
        <v>939</v>
      </c>
      <c r="E823" s="257" t="s">
        <v>1</v>
      </c>
      <c r="F823" s="258" t="s">
        <v>1588</v>
      </c>
      <c r="G823" s="256"/>
      <c r="H823" s="259">
        <v>126.467</v>
      </c>
      <c r="I823" s="260"/>
      <c r="J823" s="256"/>
      <c r="K823" s="256"/>
      <c r="L823" s="261"/>
      <c r="M823" s="262"/>
      <c r="N823" s="263"/>
      <c r="O823" s="263"/>
      <c r="P823" s="263"/>
      <c r="Q823" s="263"/>
      <c r="R823" s="263"/>
      <c r="S823" s="263"/>
      <c r="T823" s="264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65" t="s">
        <v>939</v>
      </c>
      <c r="AU823" s="265" t="s">
        <v>87</v>
      </c>
      <c r="AV823" s="13" t="s">
        <v>87</v>
      </c>
      <c r="AW823" s="13" t="s">
        <v>34</v>
      </c>
      <c r="AX823" s="13" t="s">
        <v>77</v>
      </c>
      <c r="AY823" s="265" t="s">
        <v>133</v>
      </c>
    </row>
    <row r="824" s="15" customFormat="1">
      <c r="A824" s="15"/>
      <c r="B824" s="277"/>
      <c r="C824" s="278"/>
      <c r="D824" s="225" t="s">
        <v>939</v>
      </c>
      <c r="E824" s="279" t="s">
        <v>1</v>
      </c>
      <c r="F824" s="280" t="s">
        <v>1589</v>
      </c>
      <c r="G824" s="278"/>
      <c r="H824" s="279" t="s">
        <v>1</v>
      </c>
      <c r="I824" s="281"/>
      <c r="J824" s="278"/>
      <c r="K824" s="278"/>
      <c r="L824" s="282"/>
      <c r="M824" s="283"/>
      <c r="N824" s="284"/>
      <c r="O824" s="284"/>
      <c r="P824" s="284"/>
      <c r="Q824" s="284"/>
      <c r="R824" s="284"/>
      <c r="S824" s="284"/>
      <c r="T824" s="28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T824" s="286" t="s">
        <v>939</v>
      </c>
      <c r="AU824" s="286" t="s">
        <v>87</v>
      </c>
      <c r="AV824" s="15" t="s">
        <v>85</v>
      </c>
      <c r="AW824" s="15" t="s">
        <v>34</v>
      </c>
      <c r="AX824" s="15" t="s">
        <v>77</v>
      </c>
      <c r="AY824" s="286" t="s">
        <v>133</v>
      </c>
    </row>
    <row r="825" s="13" customFormat="1">
      <c r="A825" s="13"/>
      <c r="B825" s="255"/>
      <c r="C825" s="256"/>
      <c r="D825" s="225" t="s">
        <v>939</v>
      </c>
      <c r="E825" s="257" t="s">
        <v>1</v>
      </c>
      <c r="F825" s="258" t="s">
        <v>1595</v>
      </c>
      <c r="G825" s="256"/>
      <c r="H825" s="259">
        <v>7.5800000000000001</v>
      </c>
      <c r="I825" s="260"/>
      <c r="J825" s="256"/>
      <c r="K825" s="256"/>
      <c r="L825" s="261"/>
      <c r="M825" s="262"/>
      <c r="N825" s="263"/>
      <c r="O825" s="263"/>
      <c r="P825" s="263"/>
      <c r="Q825" s="263"/>
      <c r="R825" s="263"/>
      <c r="S825" s="263"/>
      <c r="T825" s="264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65" t="s">
        <v>939</v>
      </c>
      <c r="AU825" s="265" t="s">
        <v>87</v>
      </c>
      <c r="AV825" s="13" t="s">
        <v>87</v>
      </c>
      <c r="AW825" s="13" t="s">
        <v>34</v>
      </c>
      <c r="AX825" s="13" t="s">
        <v>77</v>
      </c>
      <c r="AY825" s="265" t="s">
        <v>133</v>
      </c>
    </row>
    <row r="826" s="13" customFormat="1">
      <c r="A826" s="13"/>
      <c r="B826" s="255"/>
      <c r="C826" s="256"/>
      <c r="D826" s="225" t="s">
        <v>939</v>
      </c>
      <c r="E826" s="257" t="s">
        <v>1</v>
      </c>
      <c r="F826" s="258" t="s">
        <v>1596</v>
      </c>
      <c r="G826" s="256"/>
      <c r="H826" s="259">
        <v>4.8099999999999996</v>
      </c>
      <c r="I826" s="260"/>
      <c r="J826" s="256"/>
      <c r="K826" s="256"/>
      <c r="L826" s="261"/>
      <c r="M826" s="262"/>
      <c r="N826" s="263"/>
      <c r="O826" s="263"/>
      <c r="P826" s="263"/>
      <c r="Q826" s="263"/>
      <c r="R826" s="263"/>
      <c r="S826" s="263"/>
      <c r="T826" s="264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65" t="s">
        <v>939</v>
      </c>
      <c r="AU826" s="265" t="s">
        <v>87</v>
      </c>
      <c r="AV826" s="13" t="s">
        <v>87</v>
      </c>
      <c r="AW826" s="13" t="s">
        <v>34</v>
      </c>
      <c r="AX826" s="13" t="s">
        <v>77</v>
      </c>
      <c r="AY826" s="265" t="s">
        <v>133</v>
      </c>
    </row>
    <row r="827" s="14" customFormat="1">
      <c r="A827" s="14"/>
      <c r="B827" s="266"/>
      <c r="C827" s="267"/>
      <c r="D827" s="225" t="s">
        <v>939</v>
      </c>
      <c r="E827" s="268" t="s">
        <v>1</v>
      </c>
      <c r="F827" s="269" t="s">
        <v>941</v>
      </c>
      <c r="G827" s="267"/>
      <c r="H827" s="270">
        <v>180.67500000000001</v>
      </c>
      <c r="I827" s="271"/>
      <c r="J827" s="267"/>
      <c r="K827" s="267"/>
      <c r="L827" s="272"/>
      <c r="M827" s="273"/>
      <c r="N827" s="274"/>
      <c r="O827" s="274"/>
      <c r="P827" s="274"/>
      <c r="Q827" s="274"/>
      <c r="R827" s="274"/>
      <c r="S827" s="274"/>
      <c r="T827" s="275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76" t="s">
        <v>939</v>
      </c>
      <c r="AU827" s="276" t="s">
        <v>87</v>
      </c>
      <c r="AV827" s="14" t="s">
        <v>138</v>
      </c>
      <c r="AW827" s="14" t="s">
        <v>34</v>
      </c>
      <c r="AX827" s="14" t="s">
        <v>85</v>
      </c>
      <c r="AY827" s="276" t="s">
        <v>133</v>
      </c>
    </row>
    <row r="828" s="2" customFormat="1" ht="24.15" customHeight="1">
      <c r="A828" s="38"/>
      <c r="B828" s="39"/>
      <c r="C828" s="211" t="s">
        <v>1597</v>
      </c>
      <c r="D828" s="211" t="s">
        <v>134</v>
      </c>
      <c r="E828" s="212" t="s">
        <v>1598</v>
      </c>
      <c r="F828" s="213" t="s">
        <v>1599</v>
      </c>
      <c r="G828" s="214" t="s">
        <v>304</v>
      </c>
      <c r="H828" s="215">
        <v>88.700000000000003</v>
      </c>
      <c r="I828" s="216"/>
      <c r="J828" s="217">
        <f>ROUND(I828*H828,2)</f>
        <v>0</v>
      </c>
      <c r="K828" s="218"/>
      <c r="L828" s="44"/>
      <c r="M828" s="219" t="s">
        <v>1</v>
      </c>
      <c r="N828" s="220" t="s">
        <v>42</v>
      </c>
      <c r="O828" s="91"/>
      <c r="P828" s="221">
        <f>O828*H828</f>
        <v>0</v>
      </c>
      <c r="Q828" s="221">
        <v>0</v>
      </c>
      <c r="R828" s="221">
        <f>Q828*H828</f>
        <v>0</v>
      </c>
      <c r="S828" s="221">
        <v>0</v>
      </c>
      <c r="T828" s="222">
        <f>S828*H828</f>
        <v>0</v>
      </c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R828" s="223" t="s">
        <v>161</v>
      </c>
      <c r="AT828" s="223" t="s">
        <v>134</v>
      </c>
      <c r="AU828" s="223" t="s">
        <v>87</v>
      </c>
      <c r="AY828" s="17" t="s">
        <v>133</v>
      </c>
      <c r="BE828" s="224">
        <f>IF(N828="základní",J828,0)</f>
        <v>0</v>
      </c>
      <c r="BF828" s="224">
        <f>IF(N828="snížená",J828,0)</f>
        <v>0</v>
      </c>
      <c r="BG828" s="224">
        <f>IF(N828="zákl. přenesená",J828,0)</f>
        <v>0</v>
      </c>
      <c r="BH828" s="224">
        <f>IF(N828="sníž. přenesená",J828,0)</f>
        <v>0</v>
      </c>
      <c r="BI828" s="224">
        <f>IF(N828="nulová",J828,0)</f>
        <v>0</v>
      </c>
      <c r="BJ828" s="17" t="s">
        <v>85</v>
      </c>
      <c r="BK828" s="224">
        <f>ROUND(I828*H828,2)</f>
        <v>0</v>
      </c>
      <c r="BL828" s="17" t="s">
        <v>161</v>
      </c>
      <c r="BM828" s="223" t="s">
        <v>1600</v>
      </c>
    </row>
    <row r="829" s="13" customFormat="1">
      <c r="A829" s="13"/>
      <c r="B829" s="255"/>
      <c r="C829" s="256"/>
      <c r="D829" s="225" t="s">
        <v>939</v>
      </c>
      <c r="E829" s="257" t="s">
        <v>1</v>
      </c>
      <c r="F829" s="258" t="s">
        <v>1601</v>
      </c>
      <c r="G829" s="256"/>
      <c r="H829" s="259">
        <v>88.700000000000003</v>
      </c>
      <c r="I829" s="260"/>
      <c r="J829" s="256"/>
      <c r="K829" s="256"/>
      <c r="L829" s="261"/>
      <c r="M829" s="262"/>
      <c r="N829" s="263"/>
      <c r="O829" s="263"/>
      <c r="P829" s="263"/>
      <c r="Q829" s="263"/>
      <c r="R829" s="263"/>
      <c r="S829" s="263"/>
      <c r="T829" s="264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65" t="s">
        <v>939</v>
      </c>
      <c r="AU829" s="265" t="s">
        <v>87</v>
      </c>
      <c r="AV829" s="13" t="s">
        <v>87</v>
      </c>
      <c r="AW829" s="13" t="s">
        <v>34</v>
      </c>
      <c r="AX829" s="13" t="s">
        <v>77</v>
      </c>
      <c r="AY829" s="265" t="s">
        <v>133</v>
      </c>
    </row>
    <row r="830" s="14" customFormat="1">
      <c r="A830" s="14"/>
      <c r="B830" s="266"/>
      <c r="C830" s="267"/>
      <c r="D830" s="225" t="s">
        <v>939</v>
      </c>
      <c r="E830" s="268" t="s">
        <v>1</v>
      </c>
      <c r="F830" s="269" t="s">
        <v>941</v>
      </c>
      <c r="G830" s="267"/>
      <c r="H830" s="270">
        <v>88.700000000000003</v>
      </c>
      <c r="I830" s="271"/>
      <c r="J830" s="267"/>
      <c r="K830" s="267"/>
      <c r="L830" s="272"/>
      <c r="M830" s="273"/>
      <c r="N830" s="274"/>
      <c r="O830" s="274"/>
      <c r="P830" s="274"/>
      <c r="Q830" s="274"/>
      <c r="R830" s="274"/>
      <c r="S830" s="274"/>
      <c r="T830" s="275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76" t="s">
        <v>939</v>
      </c>
      <c r="AU830" s="276" t="s">
        <v>87</v>
      </c>
      <c r="AV830" s="14" t="s">
        <v>138</v>
      </c>
      <c r="AW830" s="14" t="s">
        <v>34</v>
      </c>
      <c r="AX830" s="14" t="s">
        <v>85</v>
      </c>
      <c r="AY830" s="276" t="s">
        <v>133</v>
      </c>
    </row>
    <row r="831" s="2" customFormat="1" ht="37.8" customHeight="1">
      <c r="A831" s="38"/>
      <c r="B831" s="39"/>
      <c r="C831" s="211" t="s">
        <v>441</v>
      </c>
      <c r="D831" s="211" t="s">
        <v>134</v>
      </c>
      <c r="E831" s="212" t="s">
        <v>1602</v>
      </c>
      <c r="F831" s="213" t="s">
        <v>1603</v>
      </c>
      <c r="G831" s="214" t="s">
        <v>304</v>
      </c>
      <c r="H831" s="215">
        <v>50.200000000000003</v>
      </c>
      <c r="I831" s="216"/>
      <c r="J831" s="217">
        <f>ROUND(I831*H831,2)</f>
        <v>0</v>
      </c>
      <c r="K831" s="218"/>
      <c r="L831" s="44"/>
      <c r="M831" s="219" t="s">
        <v>1</v>
      </c>
      <c r="N831" s="220" t="s">
        <v>42</v>
      </c>
      <c r="O831" s="91"/>
      <c r="P831" s="221">
        <f>O831*H831</f>
        <v>0</v>
      </c>
      <c r="Q831" s="221">
        <v>0</v>
      </c>
      <c r="R831" s="221">
        <f>Q831*H831</f>
        <v>0</v>
      </c>
      <c r="S831" s="221">
        <v>0</v>
      </c>
      <c r="T831" s="222">
        <f>S831*H831</f>
        <v>0</v>
      </c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R831" s="223" t="s">
        <v>161</v>
      </c>
      <c r="AT831" s="223" t="s">
        <v>134</v>
      </c>
      <c r="AU831" s="223" t="s">
        <v>87</v>
      </c>
      <c r="AY831" s="17" t="s">
        <v>133</v>
      </c>
      <c r="BE831" s="224">
        <f>IF(N831="základní",J831,0)</f>
        <v>0</v>
      </c>
      <c r="BF831" s="224">
        <f>IF(N831="snížená",J831,0)</f>
        <v>0</v>
      </c>
      <c r="BG831" s="224">
        <f>IF(N831="zákl. přenesená",J831,0)</f>
        <v>0</v>
      </c>
      <c r="BH831" s="224">
        <f>IF(N831="sníž. přenesená",J831,0)</f>
        <v>0</v>
      </c>
      <c r="BI831" s="224">
        <f>IF(N831="nulová",J831,0)</f>
        <v>0</v>
      </c>
      <c r="BJ831" s="17" t="s">
        <v>85</v>
      </c>
      <c r="BK831" s="224">
        <f>ROUND(I831*H831,2)</f>
        <v>0</v>
      </c>
      <c r="BL831" s="17" t="s">
        <v>161</v>
      </c>
      <c r="BM831" s="223" t="s">
        <v>1604</v>
      </c>
    </row>
    <row r="832" s="13" customFormat="1">
      <c r="A832" s="13"/>
      <c r="B832" s="255"/>
      <c r="C832" s="256"/>
      <c r="D832" s="225" t="s">
        <v>939</v>
      </c>
      <c r="E832" s="257" t="s">
        <v>1</v>
      </c>
      <c r="F832" s="258" t="s">
        <v>1605</v>
      </c>
      <c r="G832" s="256"/>
      <c r="H832" s="259">
        <v>50.200000000000003</v>
      </c>
      <c r="I832" s="260"/>
      <c r="J832" s="256"/>
      <c r="K832" s="256"/>
      <c r="L832" s="261"/>
      <c r="M832" s="262"/>
      <c r="N832" s="263"/>
      <c r="O832" s="263"/>
      <c r="P832" s="263"/>
      <c r="Q832" s="263"/>
      <c r="R832" s="263"/>
      <c r="S832" s="263"/>
      <c r="T832" s="264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65" t="s">
        <v>939</v>
      </c>
      <c r="AU832" s="265" t="s">
        <v>87</v>
      </c>
      <c r="AV832" s="13" t="s">
        <v>87</v>
      </c>
      <c r="AW832" s="13" t="s">
        <v>34</v>
      </c>
      <c r="AX832" s="13" t="s">
        <v>77</v>
      </c>
      <c r="AY832" s="265" t="s">
        <v>133</v>
      </c>
    </row>
    <row r="833" s="14" customFormat="1">
      <c r="A833" s="14"/>
      <c r="B833" s="266"/>
      <c r="C833" s="267"/>
      <c r="D833" s="225" t="s">
        <v>939</v>
      </c>
      <c r="E833" s="268" t="s">
        <v>1</v>
      </c>
      <c r="F833" s="269" t="s">
        <v>941</v>
      </c>
      <c r="G833" s="267"/>
      <c r="H833" s="270">
        <v>50.200000000000003</v>
      </c>
      <c r="I833" s="271"/>
      <c r="J833" s="267"/>
      <c r="K833" s="267"/>
      <c r="L833" s="272"/>
      <c r="M833" s="273"/>
      <c r="N833" s="274"/>
      <c r="O833" s="274"/>
      <c r="P833" s="274"/>
      <c r="Q833" s="274"/>
      <c r="R833" s="274"/>
      <c r="S833" s="274"/>
      <c r="T833" s="275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76" t="s">
        <v>939</v>
      </c>
      <c r="AU833" s="276" t="s">
        <v>87</v>
      </c>
      <c r="AV833" s="14" t="s">
        <v>138</v>
      </c>
      <c r="AW833" s="14" t="s">
        <v>34</v>
      </c>
      <c r="AX833" s="14" t="s">
        <v>85</v>
      </c>
      <c r="AY833" s="276" t="s">
        <v>133</v>
      </c>
    </row>
    <row r="834" s="2" customFormat="1" ht="33" customHeight="1">
      <c r="A834" s="38"/>
      <c r="B834" s="39"/>
      <c r="C834" s="211" t="s">
        <v>1606</v>
      </c>
      <c r="D834" s="211" t="s">
        <v>134</v>
      </c>
      <c r="E834" s="212" t="s">
        <v>1607</v>
      </c>
      <c r="F834" s="213" t="s">
        <v>1608</v>
      </c>
      <c r="G834" s="214" t="s">
        <v>304</v>
      </c>
      <c r="H834" s="215">
        <v>32.5</v>
      </c>
      <c r="I834" s="216"/>
      <c r="J834" s="217">
        <f>ROUND(I834*H834,2)</f>
        <v>0</v>
      </c>
      <c r="K834" s="218"/>
      <c r="L834" s="44"/>
      <c r="M834" s="219" t="s">
        <v>1</v>
      </c>
      <c r="N834" s="220" t="s">
        <v>42</v>
      </c>
      <c r="O834" s="91"/>
      <c r="P834" s="221">
        <f>O834*H834</f>
        <v>0</v>
      </c>
      <c r="Q834" s="221">
        <v>0</v>
      </c>
      <c r="R834" s="221">
        <f>Q834*H834</f>
        <v>0</v>
      </c>
      <c r="S834" s="221">
        <v>0</v>
      </c>
      <c r="T834" s="222">
        <f>S834*H834</f>
        <v>0</v>
      </c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R834" s="223" t="s">
        <v>161</v>
      </c>
      <c r="AT834" s="223" t="s">
        <v>134</v>
      </c>
      <c r="AU834" s="223" t="s">
        <v>87</v>
      </c>
      <c r="AY834" s="17" t="s">
        <v>133</v>
      </c>
      <c r="BE834" s="224">
        <f>IF(N834="základní",J834,0)</f>
        <v>0</v>
      </c>
      <c r="BF834" s="224">
        <f>IF(N834="snížená",J834,0)</f>
        <v>0</v>
      </c>
      <c r="BG834" s="224">
        <f>IF(N834="zákl. přenesená",J834,0)</f>
        <v>0</v>
      </c>
      <c r="BH834" s="224">
        <f>IF(N834="sníž. přenesená",J834,0)</f>
        <v>0</v>
      </c>
      <c r="BI834" s="224">
        <f>IF(N834="nulová",J834,0)</f>
        <v>0</v>
      </c>
      <c r="BJ834" s="17" t="s">
        <v>85</v>
      </c>
      <c r="BK834" s="224">
        <f>ROUND(I834*H834,2)</f>
        <v>0</v>
      </c>
      <c r="BL834" s="17" t="s">
        <v>161</v>
      </c>
      <c r="BM834" s="223" t="s">
        <v>1609</v>
      </c>
    </row>
    <row r="835" s="13" customFormat="1">
      <c r="A835" s="13"/>
      <c r="B835" s="255"/>
      <c r="C835" s="256"/>
      <c r="D835" s="225" t="s">
        <v>939</v>
      </c>
      <c r="E835" s="257" t="s">
        <v>1</v>
      </c>
      <c r="F835" s="258" t="s">
        <v>1610</v>
      </c>
      <c r="G835" s="256"/>
      <c r="H835" s="259">
        <v>32.5</v>
      </c>
      <c r="I835" s="260"/>
      <c r="J835" s="256"/>
      <c r="K835" s="256"/>
      <c r="L835" s="261"/>
      <c r="M835" s="262"/>
      <c r="N835" s="263"/>
      <c r="O835" s="263"/>
      <c r="P835" s="263"/>
      <c r="Q835" s="263"/>
      <c r="R835" s="263"/>
      <c r="S835" s="263"/>
      <c r="T835" s="264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65" t="s">
        <v>939</v>
      </c>
      <c r="AU835" s="265" t="s">
        <v>87</v>
      </c>
      <c r="AV835" s="13" t="s">
        <v>87</v>
      </c>
      <c r="AW835" s="13" t="s">
        <v>34</v>
      </c>
      <c r="AX835" s="13" t="s">
        <v>77</v>
      </c>
      <c r="AY835" s="265" t="s">
        <v>133</v>
      </c>
    </row>
    <row r="836" s="14" customFormat="1">
      <c r="A836" s="14"/>
      <c r="B836" s="266"/>
      <c r="C836" s="267"/>
      <c r="D836" s="225" t="s">
        <v>939</v>
      </c>
      <c r="E836" s="268" t="s">
        <v>1</v>
      </c>
      <c r="F836" s="269" t="s">
        <v>941</v>
      </c>
      <c r="G836" s="267"/>
      <c r="H836" s="270">
        <v>32.5</v>
      </c>
      <c r="I836" s="271"/>
      <c r="J836" s="267"/>
      <c r="K836" s="267"/>
      <c r="L836" s="272"/>
      <c r="M836" s="273"/>
      <c r="N836" s="274"/>
      <c r="O836" s="274"/>
      <c r="P836" s="274"/>
      <c r="Q836" s="274"/>
      <c r="R836" s="274"/>
      <c r="S836" s="274"/>
      <c r="T836" s="275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76" t="s">
        <v>939</v>
      </c>
      <c r="AU836" s="276" t="s">
        <v>87</v>
      </c>
      <c r="AV836" s="14" t="s">
        <v>138</v>
      </c>
      <c r="AW836" s="14" t="s">
        <v>34</v>
      </c>
      <c r="AX836" s="14" t="s">
        <v>85</v>
      </c>
      <c r="AY836" s="276" t="s">
        <v>133</v>
      </c>
    </row>
    <row r="837" s="2" customFormat="1" ht="37.8" customHeight="1">
      <c r="A837" s="38"/>
      <c r="B837" s="39"/>
      <c r="C837" s="211" t="s">
        <v>444</v>
      </c>
      <c r="D837" s="211" t="s">
        <v>134</v>
      </c>
      <c r="E837" s="212" t="s">
        <v>1611</v>
      </c>
      <c r="F837" s="213" t="s">
        <v>1612</v>
      </c>
      <c r="G837" s="214" t="s">
        <v>304</v>
      </c>
      <c r="H837" s="215">
        <v>17.199999999999999</v>
      </c>
      <c r="I837" s="216"/>
      <c r="J837" s="217">
        <f>ROUND(I837*H837,2)</f>
        <v>0</v>
      </c>
      <c r="K837" s="218"/>
      <c r="L837" s="44"/>
      <c r="M837" s="219" t="s">
        <v>1</v>
      </c>
      <c r="N837" s="220" t="s">
        <v>42</v>
      </c>
      <c r="O837" s="91"/>
      <c r="P837" s="221">
        <f>O837*H837</f>
        <v>0</v>
      </c>
      <c r="Q837" s="221">
        <v>0</v>
      </c>
      <c r="R837" s="221">
        <f>Q837*H837</f>
        <v>0</v>
      </c>
      <c r="S837" s="221">
        <v>0</v>
      </c>
      <c r="T837" s="222">
        <f>S837*H837</f>
        <v>0</v>
      </c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R837" s="223" t="s">
        <v>161</v>
      </c>
      <c r="AT837" s="223" t="s">
        <v>134</v>
      </c>
      <c r="AU837" s="223" t="s">
        <v>87</v>
      </c>
      <c r="AY837" s="17" t="s">
        <v>133</v>
      </c>
      <c r="BE837" s="224">
        <f>IF(N837="základní",J837,0)</f>
        <v>0</v>
      </c>
      <c r="BF837" s="224">
        <f>IF(N837="snížená",J837,0)</f>
        <v>0</v>
      </c>
      <c r="BG837" s="224">
        <f>IF(N837="zákl. přenesená",J837,0)</f>
        <v>0</v>
      </c>
      <c r="BH837" s="224">
        <f>IF(N837="sníž. přenesená",J837,0)</f>
        <v>0</v>
      </c>
      <c r="BI837" s="224">
        <f>IF(N837="nulová",J837,0)</f>
        <v>0</v>
      </c>
      <c r="BJ837" s="17" t="s">
        <v>85</v>
      </c>
      <c r="BK837" s="224">
        <f>ROUND(I837*H837,2)</f>
        <v>0</v>
      </c>
      <c r="BL837" s="17" t="s">
        <v>161</v>
      </c>
      <c r="BM837" s="223" t="s">
        <v>1613</v>
      </c>
    </row>
    <row r="838" s="13" customFormat="1">
      <c r="A838" s="13"/>
      <c r="B838" s="255"/>
      <c r="C838" s="256"/>
      <c r="D838" s="225" t="s">
        <v>939</v>
      </c>
      <c r="E838" s="257" t="s">
        <v>1</v>
      </c>
      <c r="F838" s="258" t="s">
        <v>1614</v>
      </c>
      <c r="G838" s="256"/>
      <c r="H838" s="259">
        <v>17.199999999999999</v>
      </c>
      <c r="I838" s="260"/>
      <c r="J838" s="256"/>
      <c r="K838" s="256"/>
      <c r="L838" s="261"/>
      <c r="M838" s="262"/>
      <c r="N838" s="263"/>
      <c r="O838" s="263"/>
      <c r="P838" s="263"/>
      <c r="Q838" s="263"/>
      <c r="R838" s="263"/>
      <c r="S838" s="263"/>
      <c r="T838" s="264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65" t="s">
        <v>939</v>
      </c>
      <c r="AU838" s="265" t="s">
        <v>87</v>
      </c>
      <c r="AV838" s="13" t="s">
        <v>87</v>
      </c>
      <c r="AW838" s="13" t="s">
        <v>34</v>
      </c>
      <c r="AX838" s="13" t="s">
        <v>77</v>
      </c>
      <c r="AY838" s="265" t="s">
        <v>133</v>
      </c>
    </row>
    <row r="839" s="14" customFormat="1">
      <c r="A839" s="14"/>
      <c r="B839" s="266"/>
      <c r="C839" s="267"/>
      <c r="D839" s="225" t="s">
        <v>939</v>
      </c>
      <c r="E839" s="268" t="s">
        <v>1</v>
      </c>
      <c r="F839" s="269" t="s">
        <v>941</v>
      </c>
      <c r="G839" s="267"/>
      <c r="H839" s="270">
        <v>17.199999999999999</v>
      </c>
      <c r="I839" s="271"/>
      <c r="J839" s="267"/>
      <c r="K839" s="267"/>
      <c r="L839" s="272"/>
      <c r="M839" s="273"/>
      <c r="N839" s="274"/>
      <c r="O839" s="274"/>
      <c r="P839" s="274"/>
      <c r="Q839" s="274"/>
      <c r="R839" s="274"/>
      <c r="S839" s="274"/>
      <c r="T839" s="275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76" t="s">
        <v>939</v>
      </c>
      <c r="AU839" s="276" t="s">
        <v>87</v>
      </c>
      <c r="AV839" s="14" t="s">
        <v>138</v>
      </c>
      <c r="AW839" s="14" t="s">
        <v>34</v>
      </c>
      <c r="AX839" s="14" t="s">
        <v>85</v>
      </c>
      <c r="AY839" s="276" t="s">
        <v>133</v>
      </c>
    </row>
    <row r="840" s="2" customFormat="1" ht="33" customHeight="1">
      <c r="A840" s="38"/>
      <c r="B840" s="39"/>
      <c r="C840" s="211" t="s">
        <v>1615</v>
      </c>
      <c r="D840" s="211" t="s">
        <v>134</v>
      </c>
      <c r="E840" s="212" t="s">
        <v>1616</v>
      </c>
      <c r="F840" s="213" t="s">
        <v>1617</v>
      </c>
      <c r="G840" s="214" t="s">
        <v>304</v>
      </c>
      <c r="H840" s="215">
        <v>30</v>
      </c>
      <c r="I840" s="216"/>
      <c r="J840" s="217">
        <f>ROUND(I840*H840,2)</f>
        <v>0</v>
      </c>
      <c r="K840" s="218"/>
      <c r="L840" s="44"/>
      <c r="M840" s="219" t="s">
        <v>1</v>
      </c>
      <c r="N840" s="220" t="s">
        <v>42</v>
      </c>
      <c r="O840" s="91"/>
      <c r="P840" s="221">
        <f>O840*H840</f>
        <v>0</v>
      </c>
      <c r="Q840" s="221">
        <v>0</v>
      </c>
      <c r="R840" s="221">
        <f>Q840*H840</f>
        <v>0</v>
      </c>
      <c r="S840" s="221">
        <v>0</v>
      </c>
      <c r="T840" s="222">
        <f>S840*H840</f>
        <v>0</v>
      </c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R840" s="223" t="s">
        <v>161</v>
      </c>
      <c r="AT840" s="223" t="s">
        <v>134</v>
      </c>
      <c r="AU840" s="223" t="s">
        <v>87</v>
      </c>
      <c r="AY840" s="17" t="s">
        <v>133</v>
      </c>
      <c r="BE840" s="224">
        <f>IF(N840="základní",J840,0)</f>
        <v>0</v>
      </c>
      <c r="BF840" s="224">
        <f>IF(N840="snížená",J840,0)</f>
        <v>0</v>
      </c>
      <c r="BG840" s="224">
        <f>IF(N840="zákl. přenesená",J840,0)</f>
        <v>0</v>
      </c>
      <c r="BH840" s="224">
        <f>IF(N840="sníž. přenesená",J840,0)</f>
        <v>0</v>
      </c>
      <c r="BI840" s="224">
        <f>IF(N840="nulová",J840,0)</f>
        <v>0</v>
      </c>
      <c r="BJ840" s="17" t="s">
        <v>85</v>
      </c>
      <c r="BK840" s="224">
        <f>ROUND(I840*H840,2)</f>
        <v>0</v>
      </c>
      <c r="BL840" s="17" t="s">
        <v>161</v>
      </c>
      <c r="BM840" s="223" t="s">
        <v>1618</v>
      </c>
    </row>
    <row r="841" s="13" customFormat="1">
      <c r="A841" s="13"/>
      <c r="B841" s="255"/>
      <c r="C841" s="256"/>
      <c r="D841" s="225" t="s">
        <v>939</v>
      </c>
      <c r="E841" s="257" t="s">
        <v>1</v>
      </c>
      <c r="F841" s="258" t="s">
        <v>1619</v>
      </c>
      <c r="G841" s="256"/>
      <c r="H841" s="259">
        <v>30</v>
      </c>
      <c r="I841" s="260"/>
      <c r="J841" s="256"/>
      <c r="K841" s="256"/>
      <c r="L841" s="261"/>
      <c r="M841" s="262"/>
      <c r="N841" s="263"/>
      <c r="O841" s="263"/>
      <c r="P841" s="263"/>
      <c r="Q841" s="263"/>
      <c r="R841" s="263"/>
      <c r="S841" s="263"/>
      <c r="T841" s="264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65" t="s">
        <v>939</v>
      </c>
      <c r="AU841" s="265" t="s">
        <v>87</v>
      </c>
      <c r="AV841" s="13" t="s">
        <v>87</v>
      </c>
      <c r="AW841" s="13" t="s">
        <v>34</v>
      </c>
      <c r="AX841" s="13" t="s">
        <v>77</v>
      </c>
      <c r="AY841" s="265" t="s">
        <v>133</v>
      </c>
    </row>
    <row r="842" s="14" customFormat="1">
      <c r="A842" s="14"/>
      <c r="B842" s="266"/>
      <c r="C842" s="267"/>
      <c r="D842" s="225" t="s">
        <v>939</v>
      </c>
      <c r="E842" s="268" t="s">
        <v>1</v>
      </c>
      <c r="F842" s="269" t="s">
        <v>941</v>
      </c>
      <c r="G842" s="267"/>
      <c r="H842" s="270">
        <v>30</v>
      </c>
      <c r="I842" s="271"/>
      <c r="J842" s="267"/>
      <c r="K842" s="267"/>
      <c r="L842" s="272"/>
      <c r="M842" s="273"/>
      <c r="N842" s="274"/>
      <c r="O842" s="274"/>
      <c r="P842" s="274"/>
      <c r="Q842" s="274"/>
      <c r="R842" s="274"/>
      <c r="S842" s="274"/>
      <c r="T842" s="275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76" t="s">
        <v>939</v>
      </c>
      <c r="AU842" s="276" t="s">
        <v>87</v>
      </c>
      <c r="AV842" s="14" t="s">
        <v>138</v>
      </c>
      <c r="AW842" s="14" t="s">
        <v>34</v>
      </c>
      <c r="AX842" s="14" t="s">
        <v>85</v>
      </c>
      <c r="AY842" s="276" t="s">
        <v>133</v>
      </c>
    </row>
    <row r="843" s="2" customFormat="1" ht="33" customHeight="1">
      <c r="A843" s="38"/>
      <c r="B843" s="39"/>
      <c r="C843" s="211" t="s">
        <v>448</v>
      </c>
      <c r="D843" s="211" t="s">
        <v>134</v>
      </c>
      <c r="E843" s="212" t="s">
        <v>1620</v>
      </c>
      <c r="F843" s="213" t="s">
        <v>1621</v>
      </c>
      <c r="G843" s="214" t="s">
        <v>938</v>
      </c>
      <c r="H843" s="215">
        <v>168.285</v>
      </c>
      <c r="I843" s="216"/>
      <c r="J843" s="217">
        <f>ROUND(I843*H843,2)</f>
        <v>0</v>
      </c>
      <c r="K843" s="218"/>
      <c r="L843" s="44"/>
      <c r="M843" s="219" t="s">
        <v>1</v>
      </c>
      <c r="N843" s="220" t="s">
        <v>42</v>
      </c>
      <c r="O843" s="91"/>
      <c r="P843" s="221">
        <f>O843*H843</f>
        <v>0</v>
      </c>
      <c r="Q843" s="221">
        <v>0</v>
      </c>
      <c r="R843" s="221">
        <f>Q843*H843</f>
        <v>0</v>
      </c>
      <c r="S843" s="221">
        <v>0</v>
      </c>
      <c r="T843" s="222">
        <f>S843*H843</f>
        <v>0</v>
      </c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R843" s="223" t="s">
        <v>161</v>
      </c>
      <c r="AT843" s="223" t="s">
        <v>134</v>
      </c>
      <c r="AU843" s="223" t="s">
        <v>87</v>
      </c>
      <c r="AY843" s="17" t="s">
        <v>133</v>
      </c>
      <c r="BE843" s="224">
        <f>IF(N843="základní",J843,0)</f>
        <v>0</v>
      </c>
      <c r="BF843" s="224">
        <f>IF(N843="snížená",J843,0)</f>
        <v>0</v>
      </c>
      <c r="BG843" s="224">
        <f>IF(N843="zákl. přenesená",J843,0)</f>
        <v>0</v>
      </c>
      <c r="BH843" s="224">
        <f>IF(N843="sníž. přenesená",J843,0)</f>
        <v>0</v>
      </c>
      <c r="BI843" s="224">
        <f>IF(N843="nulová",J843,0)</f>
        <v>0</v>
      </c>
      <c r="BJ843" s="17" t="s">
        <v>85</v>
      </c>
      <c r="BK843" s="224">
        <f>ROUND(I843*H843,2)</f>
        <v>0</v>
      </c>
      <c r="BL843" s="17" t="s">
        <v>161</v>
      </c>
      <c r="BM843" s="223" t="s">
        <v>1622</v>
      </c>
    </row>
    <row r="844" s="15" customFormat="1">
      <c r="A844" s="15"/>
      <c r="B844" s="277"/>
      <c r="C844" s="278"/>
      <c r="D844" s="225" t="s">
        <v>939</v>
      </c>
      <c r="E844" s="279" t="s">
        <v>1</v>
      </c>
      <c r="F844" s="280" t="s">
        <v>1571</v>
      </c>
      <c r="G844" s="278"/>
      <c r="H844" s="279" t="s">
        <v>1</v>
      </c>
      <c r="I844" s="281"/>
      <c r="J844" s="278"/>
      <c r="K844" s="278"/>
      <c r="L844" s="282"/>
      <c r="M844" s="283"/>
      <c r="N844" s="284"/>
      <c r="O844" s="284"/>
      <c r="P844" s="284"/>
      <c r="Q844" s="284"/>
      <c r="R844" s="284"/>
      <c r="S844" s="284"/>
      <c r="T844" s="28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T844" s="286" t="s">
        <v>939</v>
      </c>
      <c r="AU844" s="286" t="s">
        <v>87</v>
      </c>
      <c r="AV844" s="15" t="s">
        <v>85</v>
      </c>
      <c r="AW844" s="15" t="s">
        <v>34</v>
      </c>
      <c r="AX844" s="15" t="s">
        <v>77</v>
      </c>
      <c r="AY844" s="286" t="s">
        <v>133</v>
      </c>
    </row>
    <row r="845" s="13" customFormat="1">
      <c r="A845" s="13"/>
      <c r="B845" s="255"/>
      <c r="C845" s="256"/>
      <c r="D845" s="225" t="s">
        <v>939</v>
      </c>
      <c r="E845" s="257" t="s">
        <v>1</v>
      </c>
      <c r="F845" s="258" t="s">
        <v>1572</v>
      </c>
      <c r="G845" s="256"/>
      <c r="H845" s="259">
        <v>41.817999999999998</v>
      </c>
      <c r="I845" s="260"/>
      <c r="J845" s="256"/>
      <c r="K845" s="256"/>
      <c r="L845" s="261"/>
      <c r="M845" s="262"/>
      <c r="N845" s="263"/>
      <c r="O845" s="263"/>
      <c r="P845" s="263"/>
      <c r="Q845" s="263"/>
      <c r="R845" s="263"/>
      <c r="S845" s="263"/>
      <c r="T845" s="264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65" t="s">
        <v>939</v>
      </c>
      <c r="AU845" s="265" t="s">
        <v>87</v>
      </c>
      <c r="AV845" s="13" t="s">
        <v>87</v>
      </c>
      <c r="AW845" s="13" t="s">
        <v>34</v>
      </c>
      <c r="AX845" s="13" t="s">
        <v>77</v>
      </c>
      <c r="AY845" s="265" t="s">
        <v>133</v>
      </c>
    </row>
    <row r="846" s="13" customFormat="1">
      <c r="A846" s="13"/>
      <c r="B846" s="255"/>
      <c r="C846" s="256"/>
      <c r="D846" s="225" t="s">
        <v>939</v>
      </c>
      <c r="E846" s="257" t="s">
        <v>1</v>
      </c>
      <c r="F846" s="258" t="s">
        <v>1588</v>
      </c>
      <c r="G846" s="256"/>
      <c r="H846" s="259">
        <v>126.467</v>
      </c>
      <c r="I846" s="260"/>
      <c r="J846" s="256"/>
      <c r="K846" s="256"/>
      <c r="L846" s="261"/>
      <c r="M846" s="262"/>
      <c r="N846" s="263"/>
      <c r="O846" s="263"/>
      <c r="P846" s="263"/>
      <c r="Q846" s="263"/>
      <c r="R846" s="263"/>
      <c r="S846" s="263"/>
      <c r="T846" s="264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65" t="s">
        <v>939</v>
      </c>
      <c r="AU846" s="265" t="s">
        <v>87</v>
      </c>
      <c r="AV846" s="13" t="s">
        <v>87</v>
      </c>
      <c r="AW846" s="13" t="s">
        <v>34</v>
      </c>
      <c r="AX846" s="13" t="s">
        <v>77</v>
      </c>
      <c r="AY846" s="265" t="s">
        <v>133</v>
      </c>
    </row>
    <row r="847" s="14" customFormat="1">
      <c r="A847" s="14"/>
      <c r="B847" s="266"/>
      <c r="C847" s="267"/>
      <c r="D847" s="225" t="s">
        <v>939</v>
      </c>
      <c r="E847" s="268" t="s">
        <v>1</v>
      </c>
      <c r="F847" s="269" t="s">
        <v>941</v>
      </c>
      <c r="G847" s="267"/>
      <c r="H847" s="270">
        <v>168.285</v>
      </c>
      <c r="I847" s="271"/>
      <c r="J847" s="267"/>
      <c r="K847" s="267"/>
      <c r="L847" s="272"/>
      <c r="M847" s="273"/>
      <c r="N847" s="274"/>
      <c r="O847" s="274"/>
      <c r="P847" s="274"/>
      <c r="Q847" s="274"/>
      <c r="R847" s="274"/>
      <c r="S847" s="274"/>
      <c r="T847" s="275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76" t="s">
        <v>939</v>
      </c>
      <c r="AU847" s="276" t="s">
        <v>87</v>
      </c>
      <c r="AV847" s="14" t="s">
        <v>138</v>
      </c>
      <c r="AW847" s="14" t="s">
        <v>34</v>
      </c>
      <c r="AX847" s="14" t="s">
        <v>85</v>
      </c>
      <c r="AY847" s="276" t="s">
        <v>133</v>
      </c>
    </row>
    <row r="848" s="2" customFormat="1" ht="24.15" customHeight="1">
      <c r="A848" s="38"/>
      <c r="B848" s="39"/>
      <c r="C848" s="230" t="s">
        <v>1623</v>
      </c>
      <c r="D848" s="230" t="s">
        <v>574</v>
      </c>
      <c r="E848" s="231" t="s">
        <v>1624</v>
      </c>
      <c r="F848" s="232" t="s">
        <v>1625</v>
      </c>
      <c r="G848" s="233" t="s">
        <v>938</v>
      </c>
      <c r="H848" s="234">
        <v>207.12000000000001</v>
      </c>
      <c r="I848" s="235"/>
      <c r="J848" s="236">
        <f>ROUND(I848*H848,2)</f>
        <v>0</v>
      </c>
      <c r="K848" s="237"/>
      <c r="L848" s="238"/>
      <c r="M848" s="239" t="s">
        <v>1</v>
      </c>
      <c r="N848" s="240" t="s">
        <v>42</v>
      </c>
      <c r="O848" s="91"/>
      <c r="P848" s="221">
        <f>O848*H848</f>
        <v>0</v>
      </c>
      <c r="Q848" s="221">
        <v>0</v>
      </c>
      <c r="R848" s="221">
        <f>Q848*H848</f>
        <v>0</v>
      </c>
      <c r="S848" s="221">
        <v>0</v>
      </c>
      <c r="T848" s="222">
        <f>S848*H848</f>
        <v>0</v>
      </c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R848" s="223" t="s">
        <v>191</v>
      </c>
      <c r="AT848" s="223" t="s">
        <v>574</v>
      </c>
      <c r="AU848" s="223" t="s">
        <v>87</v>
      </c>
      <c r="AY848" s="17" t="s">
        <v>133</v>
      </c>
      <c r="BE848" s="224">
        <f>IF(N848="základní",J848,0)</f>
        <v>0</v>
      </c>
      <c r="BF848" s="224">
        <f>IF(N848="snížená",J848,0)</f>
        <v>0</v>
      </c>
      <c r="BG848" s="224">
        <f>IF(N848="zákl. přenesená",J848,0)</f>
        <v>0</v>
      </c>
      <c r="BH848" s="224">
        <f>IF(N848="sníž. přenesená",J848,0)</f>
        <v>0</v>
      </c>
      <c r="BI848" s="224">
        <f>IF(N848="nulová",J848,0)</f>
        <v>0</v>
      </c>
      <c r="BJ848" s="17" t="s">
        <v>85</v>
      </c>
      <c r="BK848" s="224">
        <f>ROUND(I848*H848,2)</f>
        <v>0</v>
      </c>
      <c r="BL848" s="17" t="s">
        <v>161</v>
      </c>
      <c r="BM848" s="223" t="s">
        <v>1626</v>
      </c>
    </row>
    <row r="849" s="2" customFormat="1" ht="24.15" customHeight="1">
      <c r="A849" s="38"/>
      <c r="B849" s="39"/>
      <c r="C849" s="211" t="s">
        <v>451</v>
      </c>
      <c r="D849" s="211" t="s">
        <v>134</v>
      </c>
      <c r="E849" s="212" t="s">
        <v>1627</v>
      </c>
      <c r="F849" s="213" t="s">
        <v>1628</v>
      </c>
      <c r="G849" s="214" t="s">
        <v>938</v>
      </c>
      <c r="H849" s="215">
        <v>177.709</v>
      </c>
      <c r="I849" s="216"/>
      <c r="J849" s="217">
        <f>ROUND(I849*H849,2)</f>
        <v>0</v>
      </c>
      <c r="K849" s="218"/>
      <c r="L849" s="44"/>
      <c r="M849" s="219" t="s">
        <v>1</v>
      </c>
      <c r="N849" s="220" t="s">
        <v>42</v>
      </c>
      <c r="O849" s="91"/>
      <c r="P849" s="221">
        <f>O849*H849</f>
        <v>0</v>
      </c>
      <c r="Q849" s="221">
        <v>0</v>
      </c>
      <c r="R849" s="221">
        <f>Q849*H849</f>
        <v>0</v>
      </c>
      <c r="S849" s="221">
        <v>0</v>
      </c>
      <c r="T849" s="222">
        <f>S849*H849</f>
        <v>0</v>
      </c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R849" s="223" t="s">
        <v>161</v>
      </c>
      <c r="AT849" s="223" t="s">
        <v>134</v>
      </c>
      <c r="AU849" s="223" t="s">
        <v>87</v>
      </c>
      <c r="AY849" s="17" t="s">
        <v>133</v>
      </c>
      <c r="BE849" s="224">
        <f>IF(N849="základní",J849,0)</f>
        <v>0</v>
      </c>
      <c r="BF849" s="224">
        <f>IF(N849="snížená",J849,0)</f>
        <v>0</v>
      </c>
      <c r="BG849" s="224">
        <f>IF(N849="zákl. přenesená",J849,0)</f>
        <v>0</v>
      </c>
      <c r="BH849" s="224">
        <f>IF(N849="sníž. přenesená",J849,0)</f>
        <v>0</v>
      </c>
      <c r="BI849" s="224">
        <f>IF(N849="nulová",J849,0)</f>
        <v>0</v>
      </c>
      <c r="BJ849" s="17" t="s">
        <v>85</v>
      </c>
      <c r="BK849" s="224">
        <f>ROUND(I849*H849,2)</f>
        <v>0</v>
      </c>
      <c r="BL849" s="17" t="s">
        <v>161</v>
      </c>
      <c r="BM849" s="223" t="s">
        <v>1629</v>
      </c>
    </row>
    <row r="850" s="15" customFormat="1">
      <c r="A850" s="15"/>
      <c r="B850" s="277"/>
      <c r="C850" s="278"/>
      <c r="D850" s="225" t="s">
        <v>939</v>
      </c>
      <c r="E850" s="279" t="s">
        <v>1</v>
      </c>
      <c r="F850" s="280" t="s">
        <v>1571</v>
      </c>
      <c r="G850" s="278"/>
      <c r="H850" s="279" t="s">
        <v>1</v>
      </c>
      <c r="I850" s="281"/>
      <c r="J850" s="278"/>
      <c r="K850" s="278"/>
      <c r="L850" s="282"/>
      <c r="M850" s="283"/>
      <c r="N850" s="284"/>
      <c r="O850" s="284"/>
      <c r="P850" s="284"/>
      <c r="Q850" s="284"/>
      <c r="R850" s="284"/>
      <c r="S850" s="284"/>
      <c r="T850" s="28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T850" s="286" t="s">
        <v>939</v>
      </c>
      <c r="AU850" s="286" t="s">
        <v>87</v>
      </c>
      <c r="AV850" s="15" t="s">
        <v>85</v>
      </c>
      <c r="AW850" s="15" t="s">
        <v>34</v>
      </c>
      <c r="AX850" s="15" t="s">
        <v>77</v>
      </c>
      <c r="AY850" s="286" t="s">
        <v>133</v>
      </c>
    </row>
    <row r="851" s="13" customFormat="1">
      <c r="A851" s="13"/>
      <c r="B851" s="255"/>
      <c r="C851" s="256"/>
      <c r="D851" s="225" t="s">
        <v>939</v>
      </c>
      <c r="E851" s="257" t="s">
        <v>1</v>
      </c>
      <c r="F851" s="258" t="s">
        <v>1572</v>
      </c>
      <c r="G851" s="256"/>
      <c r="H851" s="259">
        <v>41.817999999999998</v>
      </c>
      <c r="I851" s="260"/>
      <c r="J851" s="256"/>
      <c r="K851" s="256"/>
      <c r="L851" s="261"/>
      <c r="M851" s="262"/>
      <c r="N851" s="263"/>
      <c r="O851" s="263"/>
      <c r="P851" s="263"/>
      <c r="Q851" s="263"/>
      <c r="R851" s="263"/>
      <c r="S851" s="263"/>
      <c r="T851" s="264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65" t="s">
        <v>939</v>
      </c>
      <c r="AU851" s="265" t="s">
        <v>87</v>
      </c>
      <c r="AV851" s="13" t="s">
        <v>87</v>
      </c>
      <c r="AW851" s="13" t="s">
        <v>34</v>
      </c>
      <c r="AX851" s="13" t="s">
        <v>77</v>
      </c>
      <c r="AY851" s="265" t="s">
        <v>133</v>
      </c>
    </row>
    <row r="852" s="13" customFormat="1">
      <c r="A852" s="13"/>
      <c r="B852" s="255"/>
      <c r="C852" s="256"/>
      <c r="D852" s="225" t="s">
        <v>939</v>
      </c>
      <c r="E852" s="257" t="s">
        <v>1</v>
      </c>
      <c r="F852" s="258" t="s">
        <v>1588</v>
      </c>
      <c r="G852" s="256"/>
      <c r="H852" s="259">
        <v>126.467</v>
      </c>
      <c r="I852" s="260"/>
      <c r="J852" s="256"/>
      <c r="K852" s="256"/>
      <c r="L852" s="261"/>
      <c r="M852" s="262"/>
      <c r="N852" s="263"/>
      <c r="O852" s="263"/>
      <c r="P852" s="263"/>
      <c r="Q852" s="263"/>
      <c r="R852" s="263"/>
      <c r="S852" s="263"/>
      <c r="T852" s="264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65" t="s">
        <v>939</v>
      </c>
      <c r="AU852" s="265" t="s">
        <v>87</v>
      </c>
      <c r="AV852" s="13" t="s">
        <v>87</v>
      </c>
      <c r="AW852" s="13" t="s">
        <v>34</v>
      </c>
      <c r="AX852" s="13" t="s">
        <v>77</v>
      </c>
      <c r="AY852" s="265" t="s">
        <v>133</v>
      </c>
    </row>
    <row r="853" s="15" customFormat="1">
      <c r="A853" s="15"/>
      <c r="B853" s="277"/>
      <c r="C853" s="278"/>
      <c r="D853" s="225" t="s">
        <v>939</v>
      </c>
      <c r="E853" s="279" t="s">
        <v>1</v>
      </c>
      <c r="F853" s="280" t="s">
        <v>1589</v>
      </c>
      <c r="G853" s="278"/>
      <c r="H853" s="279" t="s">
        <v>1</v>
      </c>
      <c r="I853" s="281"/>
      <c r="J853" s="278"/>
      <c r="K853" s="278"/>
      <c r="L853" s="282"/>
      <c r="M853" s="283"/>
      <c r="N853" s="284"/>
      <c r="O853" s="284"/>
      <c r="P853" s="284"/>
      <c r="Q853" s="284"/>
      <c r="R853" s="284"/>
      <c r="S853" s="284"/>
      <c r="T853" s="28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T853" s="286" t="s">
        <v>939</v>
      </c>
      <c r="AU853" s="286" t="s">
        <v>87</v>
      </c>
      <c r="AV853" s="15" t="s">
        <v>85</v>
      </c>
      <c r="AW853" s="15" t="s">
        <v>34</v>
      </c>
      <c r="AX853" s="15" t="s">
        <v>77</v>
      </c>
      <c r="AY853" s="286" t="s">
        <v>133</v>
      </c>
    </row>
    <row r="854" s="13" customFormat="1">
      <c r="A854" s="13"/>
      <c r="B854" s="255"/>
      <c r="C854" s="256"/>
      <c r="D854" s="225" t="s">
        <v>939</v>
      </c>
      <c r="E854" s="257" t="s">
        <v>1</v>
      </c>
      <c r="F854" s="258" t="s">
        <v>1590</v>
      </c>
      <c r="G854" s="256"/>
      <c r="H854" s="259">
        <v>5.9139999999999997</v>
      </c>
      <c r="I854" s="260"/>
      <c r="J854" s="256"/>
      <c r="K854" s="256"/>
      <c r="L854" s="261"/>
      <c r="M854" s="262"/>
      <c r="N854" s="263"/>
      <c r="O854" s="263"/>
      <c r="P854" s="263"/>
      <c r="Q854" s="263"/>
      <c r="R854" s="263"/>
      <c r="S854" s="263"/>
      <c r="T854" s="264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65" t="s">
        <v>939</v>
      </c>
      <c r="AU854" s="265" t="s">
        <v>87</v>
      </c>
      <c r="AV854" s="13" t="s">
        <v>87</v>
      </c>
      <c r="AW854" s="13" t="s">
        <v>34</v>
      </c>
      <c r="AX854" s="13" t="s">
        <v>77</v>
      </c>
      <c r="AY854" s="265" t="s">
        <v>133</v>
      </c>
    </row>
    <row r="855" s="13" customFormat="1">
      <c r="A855" s="13"/>
      <c r="B855" s="255"/>
      <c r="C855" s="256"/>
      <c r="D855" s="225" t="s">
        <v>939</v>
      </c>
      <c r="E855" s="257" t="s">
        <v>1</v>
      </c>
      <c r="F855" s="258" t="s">
        <v>1591</v>
      </c>
      <c r="G855" s="256"/>
      <c r="H855" s="259">
        <v>3.5099999999999998</v>
      </c>
      <c r="I855" s="260"/>
      <c r="J855" s="256"/>
      <c r="K855" s="256"/>
      <c r="L855" s="261"/>
      <c r="M855" s="262"/>
      <c r="N855" s="263"/>
      <c r="O855" s="263"/>
      <c r="P855" s="263"/>
      <c r="Q855" s="263"/>
      <c r="R855" s="263"/>
      <c r="S855" s="263"/>
      <c r="T855" s="264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65" t="s">
        <v>939</v>
      </c>
      <c r="AU855" s="265" t="s">
        <v>87</v>
      </c>
      <c r="AV855" s="13" t="s">
        <v>87</v>
      </c>
      <c r="AW855" s="13" t="s">
        <v>34</v>
      </c>
      <c r="AX855" s="13" t="s">
        <v>77</v>
      </c>
      <c r="AY855" s="265" t="s">
        <v>133</v>
      </c>
    </row>
    <row r="856" s="14" customFormat="1">
      <c r="A856" s="14"/>
      <c r="B856" s="266"/>
      <c r="C856" s="267"/>
      <c r="D856" s="225" t="s">
        <v>939</v>
      </c>
      <c r="E856" s="268" t="s">
        <v>1</v>
      </c>
      <c r="F856" s="269" t="s">
        <v>941</v>
      </c>
      <c r="G856" s="267"/>
      <c r="H856" s="270">
        <v>177.70899999999998</v>
      </c>
      <c r="I856" s="271"/>
      <c r="J856" s="267"/>
      <c r="K856" s="267"/>
      <c r="L856" s="272"/>
      <c r="M856" s="273"/>
      <c r="N856" s="274"/>
      <c r="O856" s="274"/>
      <c r="P856" s="274"/>
      <c r="Q856" s="274"/>
      <c r="R856" s="274"/>
      <c r="S856" s="274"/>
      <c r="T856" s="275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76" t="s">
        <v>939</v>
      </c>
      <c r="AU856" s="276" t="s">
        <v>87</v>
      </c>
      <c r="AV856" s="14" t="s">
        <v>138</v>
      </c>
      <c r="AW856" s="14" t="s">
        <v>34</v>
      </c>
      <c r="AX856" s="14" t="s">
        <v>85</v>
      </c>
      <c r="AY856" s="276" t="s">
        <v>133</v>
      </c>
    </row>
    <row r="857" s="2" customFormat="1" ht="24.15" customHeight="1">
      <c r="A857" s="38"/>
      <c r="B857" s="39"/>
      <c r="C857" s="230" t="s">
        <v>1630</v>
      </c>
      <c r="D857" s="230" t="s">
        <v>574</v>
      </c>
      <c r="E857" s="231" t="s">
        <v>1631</v>
      </c>
      <c r="F857" s="232" t="s">
        <v>1632</v>
      </c>
      <c r="G857" s="233" t="s">
        <v>938</v>
      </c>
      <c r="H857" s="234">
        <v>205.25399999999999</v>
      </c>
      <c r="I857" s="235"/>
      <c r="J857" s="236">
        <f>ROUND(I857*H857,2)</f>
        <v>0</v>
      </c>
      <c r="K857" s="237"/>
      <c r="L857" s="238"/>
      <c r="M857" s="239" t="s">
        <v>1</v>
      </c>
      <c r="N857" s="240" t="s">
        <v>42</v>
      </c>
      <c r="O857" s="91"/>
      <c r="P857" s="221">
        <f>O857*H857</f>
        <v>0</v>
      </c>
      <c r="Q857" s="221">
        <v>0</v>
      </c>
      <c r="R857" s="221">
        <f>Q857*H857</f>
        <v>0</v>
      </c>
      <c r="S857" s="221">
        <v>0</v>
      </c>
      <c r="T857" s="222">
        <f>S857*H857</f>
        <v>0</v>
      </c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R857" s="223" t="s">
        <v>191</v>
      </c>
      <c r="AT857" s="223" t="s">
        <v>574</v>
      </c>
      <c r="AU857" s="223" t="s">
        <v>87</v>
      </c>
      <c r="AY857" s="17" t="s">
        <v>133</v>
      </c>
      <c r="BE857" s="224">
        <f>IF(N857="základní",J857,0)</f>
        <v>0</v>
      </c>
      <c r="BF857" s="224">
        <f>IF(N857="snížená",J857,0)</f>
        <v>0</v>
      </c>
      <c r="BG857" s="224">
        <f>IF(N857="zákl. přenesená",J857,0)</f>
        <v>0</v>
      </c>
      <c r="BH857" s="224">
        <f>IF(N857="sníž. přenesená",J857,0)</f>
        <v>0</v>
      </c>
      <c r="BI857" s="224">
        <f>IF(N857="nulová",J857,0)</f>
        <v>0</v>
      </c>
      <c r="BJ857" s="17" t="s">
        <v>85</v>
      </c>
      <c r="BK857" s="224">
        <f>ROUND(I857*H857,2)</f>
        <v>0</v>
      </c>
      <c r="BL857" s="17" t="s">
        <v>161</v>
      </c>
      <c r="BM857" s="223" t="s">
        <v>1633</v>
      </c>
    </row>
    <row r="858" s="2" customFormat="1" ht="24.15" customHeight="1">
      <c r="A858" s="38"/>
      <c r="B858" s="39"/>
      <c r="C858" s="211" t="s">
        <v>455</v>
      </c>
      <c r="D858" s="211" t="s">
        <v>134</v>
      </c>
      <c r="E858" s="212" t="s">
        <v>1634</v>
      </c>
      <c r="F858" s="213" t="s">
        <v>1635</v>
      </c>
      <c r="G858" s="214" t="s">
        <v>938</v>
      </c>
      <c r="H858" s="215">
        <v>9.4239999999999995</v>
      </c>
      <c r="I858" s="216"/>
      <c r="J858" s="217">
        <f>ROUND(I858*H858,2)</f>
        <v>0</v>
      </c>
      <c r="K858" s="218"/>
      <c r="L858" s="44"/>
      <c r="M858" s="219" t="s">
        <v>1</v>
      </c>
      <c r="N858" s="220" t="s">
        <v>42</v>
      </c>
      <c r="O858" s="91"/>
      <c r="P858" s="221">
        <f>O858*H858</f>
        <v>0</v>
      </c>
      <c r="Q858" s="221">
        <v>0</v>
      </c>
      <c r="R858" s="221">
        <f>Q858*H858</f>
        <v>0</v>
      </c>
      <c r="S858" s="221">
        <v>0</v>
      </c>
      <c r="T858" s="222">
        <f>S858*H858</f>
        <v>0</v>
      </c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R858" s="223" t="s">
        <v>161</v>
      </c>
      <c r="AT858" s="223" t="s">
        <v>134</v>
      </c>
      <c r="AU858" s="223" t="s">
        <v>87</v>
      </c>
      <c r="AY858" s="17" t="s">
        <v>133</v>
      </c>
      <c r="BE858" s="224">
        <f>IF(N858="základní",J858,0)</f>
        <v>0</v>
      </c>
      <c r="BF858" s="224">
        <f>IF(N858="snížená",J858,0)</f>
        <v>0</v>
      </c>
      <c r="BG858" s="224">
        <f>IF(N858="zákl. přenesená",J858,0)</f>
        <v>0</v>
      </c>
      <c r="BH858" s="224">
        <f>IF(N858="sníž. přenesená",J858,0)</f>
        <v>0</v>
      </c>
      <c r="BI858" s="224">
        <f>IF(N858="nulová",J858,0)</f>
        <v>0</v>
      </c>
      <c r="BJ858" s="17" t="s">
        <v>85</v>
      </c>
      <c r="BK858" s="224">
        <f>ROUND(I858*H858,2)</f>
        <v>0</v>
      </c>
      <c r="BL858" s="17" t="s">
        <v>161</v>
      </c>
      <c r="BM858" s="223" t="s">
        <v>1636</v>
      </c>
    </row>
    <row r="859" s="15" customFormat="1">
      <c r="A859" s="15"/>
      <c r="B859" s="277"/>
      <c r="C859" s="278"/>
      <c r="D859" s="225" t="s">
        <v>939</v>
      </c>
      <c r="E859" s="279" t="s">
        <v>1</v>
      </c>
      <c r="F859" s="280" t="s">
        <v>1589</v>
      </c>
      <c r="G859" s="278"/>
      <c r="H859" s="279" t="s">
        <v>1</v>
      </c>
      <c r="I859" s="281"/>
      <c r="J859" s="278"/>
      <c r="K859" s="278"/>
      <c r="L859" s="282"/>
      <c r="M859" s="283"/>
      <c r="N859" s="284"/>
      <c r="O859" s="284"/>
      <c r="P859" s="284"/>
      <c r="Q859" s="284"/>
      <c r="R859" s="284"/>
      <c r="S859" s="284"/>
      <c r="T859" s="28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T859" s="286" t="s">
        <v>939</v>
      </c>
      <c r="AU859" s="286" t="s">
        <v>87</v>
      </c>
      <c r="AV859" s="15" t="s">
        <v>85</v>
      </c>
      <c r="AW859" s="15" t="s">
        <v>34</v>
      </c>
      <c r="AX859" s="15" t="s">
        <v>77</v>
      </c>
      <c r="AY859" s="286" t="s">
        <v>133</v>
      </c>
    </row>
    <row r="860" s="13" customFormat="1">
      <c r="A860" s="13"/>
      <c r="B860" s="255"/>
      <c r="C860" s="256"/>
      <c r="D860" s="225" t="s">
        <v>939</v>
      </c>
      <c r="E860" s="257" t="s">
        <v>1</v>
      </c>
      <c r="F860" s="258" t="s">
        <v>1590</v>
      </c>
      <c r="G860" s="256"/>
      <c r="H860" s="259">
        <v>5.9139999999999997</v>
      </c>
      <c r="I860" s="260"/>
      <c r="J860" s="256"/>
      <c r="K860" s="256"/>
      <c r="L860" s="261"/>
      <c r="M860" s="262"/>
      <c r="N860" s="263"/>
      <c r="O860" s="263"/>
      <c r="P860" s="263"/>
      <c r="Q860" s="263"/>
      <c r="R860" s="263"/>
      <c r="S860" s="263"/>
      <c r="T860" s="264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65" t="s">
        <v>939</v>
      </c>
      <c r="AU860" s="265" t="s">
        <v>87</v>
      </c>
      <c r="AV860" s="13" t="s">
        <v>87</v>
      </c>
      <c r="AW860" s="13" t="s">
        <v>34</v>
      </c>
      <c r="AX860" s="13" t="s">
        <v>77</v>
      </c>
      <c r="AY860" s="265" t="s">
        <v>133</v>
      </c>
    </row>
    <row r="861" s="13" customFormat="1">
      <c r="A861" s="13"/>
      <c r="B861" s="255"/>
      <c r="C861" s="256"/>
      <c r="D861" s="225" t="s">
        <v>939</v>
      </c>
      <c r="E861" s="257" t="s">
        <v>1</v>
      </c>
      <c r="F861" s="258" t="s">
        <v>1591</v>
      </c>
      <c r="G861" s="256"/>
      <c r="H861" s="259">
        <v>3.5099999999999998</v>
      </c>
      <c r="I861" s="260"/>
      <c r="J861" s="256"/>
      <c r="K861" s="256"/>
      <c r="L861" s="261"/>
      <c r="M861" s="262"/>
      <c r="N861" s="263"/>
      <c r="O861" s="263"/>
      <c r="P861" s="263"/>
      <c r="Q861" s="263"/>
      <c r="R861" s="263"/>
      <c r="S861" s="263"/>
      <c r="T861" s="264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65" t="s">
        <v>939</v>
      </c>
      <c r="AU861" s="265" t="s">
        <v>87</v>
      </c>
      <c r="AV861" s="13" t="s">
        <v>87</v>
      </c>
      <c r="AW861" s="13" t="s">
        <v>34</v>
      </c>
      <c r="AX861" s="13" t="s">
        <v>77</v>
      </c>
      <c r="AY861" s="265" t="s">
        <v>133</v>
      </c>
    </row>
    <row r="862" s="14" customFormat="1">
      <c r="A862" s="14"/>
      <c r="B862" s="266"/>
      <c r="C862" s="267"/>
      <c r="D862" s="225" t="s">
        <v>939</v>
      </c>
      <c r="E862" s="268" t="s">
        <v>1</v>
      </c>
      <c r="F862" s="269" t="s">
        <v>941</v>
      </c>
      <c r="G862" s="267"/>
      <c r="H862" s="270">
        <v>9.4239999999999995</v>
      </c>
      <c r="I862" s="271"/>
      <c r="J862" s="267"/>
      <c r="K862" s="267"/>
      <c r="L862" s="272"/>
      <c r="M862" s="273"/>
      <c r="N862" s="274"/>
      <c r="O862" s="274"/>
      <c r="P862" s="274"/>
      <c r="Q862" s="274"/>
      <c r="R862" s="274"/>
      <c r="S862" s="274"/>
      <c r="T862" s="275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76" t="s">
        <v>939</v>
      </c>
      <c r="AU862" s="276" t="s">
        <v>87</v>
      </c>
      <c r="AV862" s="14" t="s">
        <v>138</v>
      </c>
      <c r="AW862" s="14" t="s">
        <v>34</v>
      </c>
      <c r="AX862" s="14" t="s">
        <v>85</v>
      </c>
      <c r="AY862" s="276" t="s">
        <v>133</v>
      </c>
    </row>
    <row r="863" s="2" customFormat="1" ht="24.15" customHeight="1">
      <c r="A863" s="38"/>
      <c r="B863" s="39"/>
      <c r="C863" s="211" t="s">
        <v>1637</v>
      </c>
      <c r="D863" s="211" t="s">
        <v>134</v>
      </c>
      <c r="E863" s="212" t="s">
        <v>1638</v>
      </c>
      <c r="F863" s="213" t="s">
        <v>1639</v>
      </c>
      <c r="G863" s="214" t="s">
        <v>938</v>
      </c>
      <c r="H863" s="215">
        <v>126.467</v>
      </c>
      <c r="I863" s="216"/>
      <c r="J863" s="217">
        <f>ROUND(I863*H863,2)</f>
        <v>0</v>
      </c>
      <c r="K863" s="218"/>
      <c r="L863" s="44"/>
      <c r="M863" s="219" t="s">
        <v>1</v>
      </c>
      <c r="N863" s="220" t="s">
        <v>42</v>
      </c>
      <c r="O863" s="91"/>
      <c r="P863" s="221">
        <f>O863*H863</f>
        <v>0</v>
      </c>
      <c r="Q863" s="221">
        <v>0</v>
      </c>
      <c r="R863" s="221">
        <f>Q863*H863</f>
        <v>0</v>
      </c>
      <c r="S863" s="221">
        <v>0</v>
      </c>
      <c r="T863" s="222">
        <f>S863*H863</f>
        <v>0</v>
      </c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R863" s="223" t="s">
        <v>161</v>
      </c>
      <c r="AT863" s="223" t="s">
        <v>134</v>
      </c>
      <c r="AU863" s="223" t="s">
        <v>87</v>
      </c>
      <c r="AY863" s="17" t="s">
        <v>133</v>
      </c>
      <c r="BE863" s="224">
        <f>IF(N863="základní",J863,0)</f>
        <v>0</v>
      </c>
      <c r="BF863" s="224">
        <f>IF(N863="snížená",J863,0)</f>
        <v>0</v>
      </c>
      <c r="BG863" s="224">
        <f>IF(N863="zákl. přenesená",J863,0)</f>
        <v>0</v>
      </c>
      <c r="BH863" s="224">
        <f>IF(N863="sníž. přenesená",J863,0)</f>
        <v>0</v>
      </c>
      <c r="BI863" s="224">
        <f>IF(N863="nulová",J863,0)</f>
        <v>0</v>
      </c>
      <c r="BJ863" s="17" t="s">
        <v>85</v>
      </c>
      <c r="BK863" s="224">
        <f>ROUND(I863*H863,2)</f>
        <v>0</v>
      </c>
      <c r="BL863" s="17" t="s">
        <v>161</v>
      </c>
      <c r="BM863" s="223" t="s">
        <v>1640</v>
      </c>
    </row>
    <row r="864" s="13" customFormat="1">
      <c r="A864" s="13"/>
      <c r="B864" s="255"/>
      <c r="C864" s="256"/>
      <c r="D864" s="225" t="s">
        <v>939</v>
      </c>
      <c r="E864" s="257" t="s">
        <v>1</v>
      </c>
      <c r="F864" s="258" t="s">
        <v>1588</v>
      </c>
      <c r="G864" s="256"/>
      <c r="H864" s="259">
        <v>126.467</v>
      </c>
      <c r="I864" s="260"/>
      <c r="J864" s="256"/>
      <c r="K864" s="256"/>
      <c r="L864" s="261"/>
      <c r="M864" s="262"/>
      <c r="N864" s="263"/>
      <c r="O864" s="263"/>
      <c r="P864" s="263"/>
      <c r="Q864" s="263"/>
      <c r="R864" s="263"/>
      <c r="S864" s="263"/>
      <c r="T864" s="264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65" t="s">
        <v>939</v>
      </c>
      <c r="AU864" s="265" t="s">
        <v>87</v>
      </c>
      <c r="AV864" s="13" t="s">
        <v>87</v>
      </c>
      <c r="AW864" s="13" t="s">
        <v>34</v>
      </c>
      <c r="AX864" s="13" t="s">
        <v>77</v>
      </c>
      <c r="AY864" s="265" t="s">
        <v>133</v>
      </c>
    </row>
    <row r="865" s="14" customFormat="1">
      <c r="A865" s="14"/>
      <c r="B865" s="266"/>
      <c r="C865" s="267"/>
      <c r="D865" s="225" t="s">
        <v>939</v>
      </c>
      <c r="E865" s="268" t="s">
        <v>1</v>
      </c>
      <c r="F865" s="269" t="s">
        <v>941</v>
      </c>
      <c r="G865" s="267"/>
      <c r="H865" s="270">
        <v>126.467</v>
      </c>
      <c r="I865" s="271"/>
      <c r="J865" s="267"/>
      <c r="K865" s="267"/>
      <c r="L865" s="272"/>
      <c r="M865" s="273"/>
      <c r="N865" s="274"/>
      <c r="O865" s="274"/>
      <c r="P865" s="274"/>
      <c r="Q865" s="274"/>
      <c r="R865" s="274"/>
      <c r="S865" s="274"/>
      <c r="T865" s="275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76" t="s">
        <v>939</v>
      </c>
      <c r="AU865" s="276" t="s">
        <v>87</v>
      </c>
      <c r="AV865" s="14" t="s">
        <v>138</v>
      </c>
      <c r="AW865" s="14" t="s">
        <v>34</v>
      </c>
      <c r="AX865" s="14" t="s">
        <v>85</v>
      </c>
      <c r="AY865" s="276" t="s">
        <v>133</v>
      </c>
    </row>
    <row r="866" s="2" customFormat="1" ht="24.15" customHeight="1">
      <c r="A866" s="38"/>
      <c r="B866" s="39"/>
      <c r="C866" s="211" t="s">
        <v>458</v>
      </c>
      <c r="D866" s="211" t="s">
        <v>134</v>
      </c>
      <c r="E866" s="212" t="s">
        <v>1641</v>
      </c>
      <c r="F866" s="213" t="s">
        <v>1642</v>
      </c>
      <c r="G866" s="214" t="s">
        <v>986</v>
      </c>
      <c r="H866" s="215">
        <v>1.0369999999999999</v>
      </c>
      <c r="I866" s="216"/>
      <c r="J866" s="217">
        <f>ROUND(I866*H866,2)</f>
        <v>0</v>
      </c>
      <c r="K866" s="218"/>
      <c r="L866" s="44"/>
      <c r="M866" s="219" t="s">
        <v>1</v>
      </c>
      <c r="N866" s="220" t="s">
        <v>42</v>
      </c>
      <c r="O866" s="91"/>
      <c r="P866" s="221">
        <f>O866*H866</f>
        <v>0</v>
      </c>
      <c r="Q866" s="221">
        <v>0</v>
      </c>
      <c r="R866" s="221">
        <f>Q866*H866</f>
        <v>0</v>
      </c>
      <c r="S866" s="221">
        <v>0</v>
      </c>
      <c r="T866" s="222">
        <f>S866*H866</f>
        <v>0</v>
      </c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R866" s="223" t="s">
        <v>161</v>
      </c>
      <c r="AT866" s="223" t="s">
        <v>134</v>
      </c>
      <c r="AU866" s="223" t="s">
        <v>87</v>
      </c>
      <c r="AY866" s="17" t="s">
        <v>133</v>
      </c>
      <c r="BE866" s="224">
        <f>IF(N866="základní",J866,0)</f>
        <v>0</v>
      </c>
      <c r="BF866" s="224">
        <f>IF(N866="snížená",J866,0)</f>
        <v>0</v>
      </c>
      <c r="BG866" s="224">
        <f>IF(N866="zákl. přenesená",J866,0)</f>
        <v>0</v>
      </c>
      <c r="BH866" s="224">
        <f>IF(N866="sníž. přenesená",J866,0)</f>
        <v>0</v>
      </c>
      <c r="BI866" s="224">
        <f>IF(N866="nulová",J866,0)</f>
        <v>0</v>
      </c>
      <c r="BJ866" s="17" t="s">
        <v>85</v>
      </c>
      <c r="BK866" s="224">
        <f>ROUND(I866*H866,2)</f>
        <v>0</v>
      </c>
      <c r="BL866" s="17" t="s">
        <v>161</v>
      </c>
      <c r="BM866" s="223" t="s">
        <v>1643</v>
      </c>
    </row>
    <row r="867" s="11" customFormat="1" ht="22.8" customHeight="1">
      <c r="A867" s="11"/>
      <c r="B867" s="197"/>
      <c r="C867" s="198"/>
      <c r="D867" s="199" t="s">
        <v>76</v>
      </c>
      <c r="E867" s="253" t="s">
        <v>1644</v>
      </c>
      <c r="F867" s="253" t="s">
        <v>1645</v>
      </c>
      <c r="G867" s="198"/>
      <c r="H867" s="198"/>
      <c r="I867" s="201"/>
      <c r="J867" s="254">
        <f>BK867</f>
        <v>0</v>
      </c>
      <c r="K867" s="198"/>
      <c r="L867" s="203"/>
      <c r="M867" s="204"/>
      <c r="N867" s="205"/>
      <c r="O867" s="205"/>
      <c r="P867" s="206">
        <f>SUM(P868:P880)</f>
        <v>0</v>
      </c>
      <c r="Q867" s="205"/>
      <c r="R867" s="206">
        <f>SUM(R868:R880)</f>
        <v>0</v>
      </c>
      <c r="S867" s="205"/>
      <c r="T867" s="207">
        <f>SUM(T868:T880)</f>
        <v>0</v>
      </c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R867" s="208" t="s">
        <v>87</v>
      </c>
      <c r="AT867" s="209" t="s">
        <v>76</v>
      </c>
      <c r="AU867" s="209" t="s">
        <v>85</v>
      </c>
      <c r="AY867" s="208" t="s">
        <v>133</v>
      </c>
      <c r="BK867" s="210">
        <f>SUM(BK868:BK880)</f>
        <v>0</v>
      </c>
    </row>
    <row r="868" s="2" customFormat="1" ht="24.15" customHeight="1">
      <c r="A868" s="38"/>
      <c r="B868" s="39"/>
      <c r="C868" s="211" t="s">
        <v>1646</v>
      </c>
      <c r="D868" s="211" t="s">
        <v>134</v>
      </c>
      <c r="E868" s="212" t="s">
        <v>1647</v>
      </c>
      <c r="F868" s="213" t="s">
        <v>1648</v>
      </c>
      <c r="G868" s="214" t="s">
        <v>938</v>
      </c>
      <c r="H868" s="215">
        <v>28.492999999999999</v>
      </c>
      <c r="I868" s="216"/>
      <c r="J868" s="217">
        <f>ROUND(I868*H868,2)</f>
        <v>0</v>
      </c>
      <c r="K868" s="218"/>
      <c r="L868" s="44"/>
      <c r="M868" s="219" t="s">
        <v>1</v>
      </c>
      <c r="N868" s="220" t="s">
        <v>42</v>
      </c>
      <c r="O868" s="91"/>
      <c r="P868" s="221">
        <f>O868*H868</f>
        <v>0</v>
      </c>
      <c r="Q868" s="221">
        <v>0</v>
      </c>
      <c r="R868" s="221">
        <f>Q868*H868</f>
        <v>0</v>
      </c>
      <c r="S868" s="221">
        <v>0</v>
      </c>
      <c r="T868" s="222">
        <f>S868*H868</f>
        <v>0</v>
      </c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R868" s="223" t="s">
        <v>161</v>
      </c>
      <c r="AT868" s="223" t="s">
        <v>134</v>
      </c>
      <c r="AU868" s="223" t="s">
        <v>87</v>
      </c>
      <c r="AY868" s="17" t="s">
        <v>133</v>
      </c>
      <c r="BE868" s="224">
        <f>IF(N868="základní",J868,0)</f>
        <v>0</v>
      </c>
      <c r="BF868" s="224">
        <f>IF(N868="snížená",J868,0)</f>
        <v>0</v>
      </c>
      <c r="BG868" s="224">
        <f>IF(N868="zákl. přenesená",J868,0)</f>
        <v>0</v>
      </c>
      <c r="BH868" s="224">
        <f>IF(N868="sníž. přenesená",J868,0)</f>
        <v>0</v>
      </c>
      <c r="BI868" s="224">
        <f>IF(N868="nulová",J868,0)</f>
        <v>0</v>
      </c>
      <c r="BJ868" s="17" t="s">
        <v>85</v>
      </c>
      <c r="BK868" s="224">
        <f>ROUND(I868*H868,2)</f>
        <v>0</v>
      </c>
      <c r="BL868" s="17" t="s">
        <v>161</v>
      </c>
      <c r="BM868" s="223" t="s">
        <v>1649</v>
      </c>
    </row>
    <row r="869" s="13" customFormat="1">
      <c r="A869" s="13"/>
      <c r="B869" s="255"/>
      <c r="C869" s="256"/>
      <c r="D869" s="225" t="s">
        <v>939</v>
      </c>
      <c r="E869" s="257" t="s">
        <v>1</v>
      </c>
      <c r="F869" s="258" t="s">
        <v>1650</v>
      </c>
      <c r="G869" s="256"/>
      <c r="H869" s="259">
        <v>20.074999999999999</v>
      </c>
      <c r="I869" s="260"/>
      <c r="J869" s="256"/>
      <c r="K869" s="256"/>
      <c r="L869" s="261"/>
      <c r="M869" s="262"/>
      <c r="N869" s="263"/>
      <c r="O869" s="263"/>
      <c r="P869" s="263"/>
      <c r="Q869" s="263"/>
      <c r="R869" s="263"/>
      <c r="S869" s="263"/>
      <c r="T869" s="264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65" t="s">
        <v>939</v>
      </c>
      <c r="AU869" s="265" t="s">
        <v>87</v>
      </c>
      <c r="AV869" s="13" t="s">
        <v>87</v>
      </c>
      <c r="AW869" s="13" t="s">
        <v>34</v>
      </c>
      <c r="AX869" s="13" t="s">
        <v>77</v>
      </c>
      <c r="AY869" s="265" t="s">
        <v>133</v>
      </c>
    </row>
    <row r="870" s="13" customFormat="1">
      <c r="A870" s="13"/>
      <c r="B870" s="255"/>
      <c r="C870" s="256"/>
      <c r="D870" s="225" t="s">
        <v>939</v>
      </c>
      <c r="E870" s="257" t="s">
        <v>1</v>
      </c>
      <c r="F870" s="258" t="s">
        <v>1245</v>
      </c>
      <c r="G870" s="256"/>
      <c r="H870" s="259">
        <v>8.4179999999999993</v>
      </c>
      <c r="I870" s="260"/>
      <c r="J870" s="256"/>
      <c r="K870" s="256"/>
      <c r="L870" s="261"/>
      <c r="M870" s="262"/>
      <c r="N870" s="263"/>
      <c r="O870" s="263"/>
      <c r="P870" s="263"/>
      <c r="Q870" s="263"/>
      <c r="R870" s="263"/>
      <c r="S870" s="263"/>
      <c r="T870" s="264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65" t="s">
        <v>939</v>
      </c>
      <c r="AU870" s="265" t="s">
        <v>87</v>
      </c>
      <c r="AV870" s="13" t="s">
        <v>87</v>
      </c>
      <c r="AW870" s="13" t="s">
        <v>34</v>
      </c>
      <c r="AX870" s="13" t="s">
        <v>77</v>
      </c>
      <c r="AY870" s="265" t="s">
        <v>133</v>
      </c>
    </row>
    <row r="871" s="14" customFormat="1">
      <c r="A871" s="14"/>
      <c r="B871" s="266"/>
      <c r="C871" s="267"/>
      <c r="D871" s="225" t="s">
        <v>939</v>
      </c>
      <c r="E871" s="268" t="s">
        <v>1</v>
      </c>
      <c r="F871" s="269" t="s">
        <v>941</v>
      </c>
      <c r="G871" s="267"/>
      <c r="H871" s="270">
        <v>28.492999999999999</v>
      </c>
      <c r="I871" s="271"/>
      <c r="J871" s="267"/>
      <c r="K871" s="267"/>
      <c r="L871" s="272"/>
      <c r="M871" s="273"/>
      <c r="N871" s="274"/>
      <c r="O871" s="274"/>
      <c r="P871" s="274"/>
      <c r="Q871" s="274"/>
      <c r="R871" s="274"/>
      <c r="S871" s="274"/>
      <c r="T871" s="275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76" t="s">
        <v>939</v>
      </c>
      <c r="AU871" s="276" t="s">
        <v>87</v>
      </c>
      <c r="AV871" s="14" t="s">
        <v>138</v>
      </c>
      <c r="AW871" s="14" t="s">
        <v>34</v>
      </c>
      <c r="AX871" s="14" t="s">
        <v>85</v>
      </c>
      <c r="AY871" s="276" t="s">
        <v>133</v>
      </c>
    </row>
    <row r="872" s="2" customFormat="1" ht="33" customHeight="1">
      <c r="A872" s="38"/>
      <c r="B872" s="39"/>
      <c r="C872" s="211" t="s">
        <v>462</v>
      </c>
      <c r="D872" s="211" t="s">
        <v>134</v>
      </c>
      <c r="E872" s="212" t="s">
        <v>1651</v>
      </c>
      <c r="F872" s="213" t="s">
        <v>1652</v>
      </c>
      <c r="G872" s="214" t="s">
        <v>938</v>
      </c>
      <c r="H872" s="215">
        <v>41.817999999999998</v>
      </c>
      <c r="I872" s="216"/>
      <c r="J872" s="217">
        <f>ROUND(I872*H872,2)</f>
        <v>0</v>
      </c>
      <c r="K872" s="218"/>
      <c r="L872" s="44"/>
      <c r="M872" s="219" t="s">
        <v>1</v>
      </c>
      <c r="N872" s="220" t="s">
        <v>42</v>
      </c>
      <c r="O872" s="91"/>
      <c r="P872" s="221">
        <f>O872*H872</f>
        <v>0</v>
      </c>
      <c r="Q872" s="221">
        <v>0</v>
      </c>
      <c r="R872" s="221">
        <f>Q872*H872</f>
        <v>0</v>
      </c>
      <c r="S872" s="221">
        <v>0</v>
      </c>
      <c r="T872" s="222">
        <f>S872*H872</f>
        <v>0</v>
      </c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R872" s="223" t="s">
        <v>161</v>
      </c>
      <c r="AT872" s="223" t="s">
        <v>134</v>
      </c>
      <c r="AU872" s="223" t="s">
        <v>87</v>
      </c>
      <c r="AY872" s="17" t="s">
        <v>133</v>
      </c>
      <c r="BE872" s="224">
        <f>IF(N872="základní",J872,0)</f>
        <v>0</v>
      </c>
      <c r="BF872" s="224">
        <f>IF(N872="snížená",J872,0)</f>
        <v>0</v>
      </c>
      <c r="BG872" s="224">
        <f>IF(N872="zákl. přenesená",J872,0)</f>
        <v>0</v>
      </c>
      <c r="BH872" s="224">
        <f>IF(N872="sníž. přenesená",J872,0)</f>
        <v>0</v>
      </c>
      <c r="BI872" s="224">
        <f>IF(N872="nulová",J872,0)</f>
        <v>0</v>
      </c>
      <c r="BJ872" s="17" t="s">
        <v>85</v>
      </c>
      <c r="BK872" s="224">
        <f>ROUND(I872*H872,2)</f>
        <v>0</v>
      </c>
      <c r="BL872" s="17" t="s">
        <v>161</v>
      </c>
      <c r="BM872" s="223" t="s">
        <v>1653</v>
      </c>
    </row>
    <row r="873" s="15" customFormat="1">
      <c r="A873" s="15"/>
      <c r="B873" s="277"/>
      <c r="C873" s="278"/>
      <c r="D873" s="225" t="s">
        <v>939</v>
      </c>
      <c r="E873" s="279" t="s">
        <v>1</v>
      </c>
      <c r="F873" s="280" t="s">
        <v>1571</v>
      </c>
      <c r="G873" s="278"/>
      <c r="H873" s="279" t="s">
        <v>1</v>
      </c>
      <c r="I873" s="281"/>
      <c r="J873" s="278"/>
      <c r="K873" s="278"/>
      <c r="L873" s="282"/>
      <c r="M873" s="283"/>
      <c r="N873" s="284"/>
      <c r="O873" s="284"/>
      <c r="P873" s="284"/>
      <c r="Q873" s="284"/>
      <c r="R873" s="284"/>
      <c r="S873" s="284"/>
      <c r="T873" s="28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T873" s="286" t="s">
        <v>939</v>
      </c>
      <c r="AU873" s="286" t="s">
        <v>87</v>
      </c>
      <c r="AV873" s="15" t="s">
        <v>85</v>
      </c>
      <c r="AW873" s="15" t="s">
        <v>34</v>
      </c>
      <c r="AX873" s="15" t="s">
        <v>77</v>
      </c>
      <c r="AY873" s="286" t="s">
        <v>133</v>
      </c>
    </row>
    <row r="874" s="13" customFormat="1">
      <c r="A874" s="13"/>
      <c r="B874" s="255"/>
      <c r="C874" s="256"/>
      <c r="D874" s="225" t="s">
        <v>939</v>
      </c>
      <c r="E874" s="257" t="s">
        <v>1</v>
      </c>
      <c r="F874" s="258" t="s">
        <v>1572</v>
      </c>
      <c r="G874" s="256"/>
      <c r="H874" s="259">
        <v>41.817999999999998</v>
      </c>
      <c r="I874" s="260"/>
      <c r="J874" s="256"/>
      <c r="K874" s="256"/>
      <c r="L874" s="261"/>
      <c r="M874" s="262"/>
      <c r="N874" s="263"/>
      <c r="O874" s="263"/>
      <c r="P874" s="263"/>
      <c r="Q874" s="263"/>
      <c r="R874" s="263"/>
      <c r="S874" s="263"/>
      <c r="T874" s="264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65" t="s">
        <v>939</v>
      </c>
      <c r="AU874" s="265" t="s">
        <v>87</v>
      </c>
      <c r="AV874" s="13" t="s">
        <v>87</v>
      </c>
      <c r="AW874" s="13" t="s">
        <v>34</v>
      </c>
      <c r="AX874" s="13" t="s">
        <v>77</v>
      </c>
      <c r="AY874" s="265" t="s">
        <v>133</v>
      </c>
    </row>
    <row r="875" s="14" customFormat="1">
      <c r="A875" s="14"/>
      <c r="B875" s="266"/>
      <c r="C875" s="267"/>
      <c r="D875" s="225" t="s">
        <v>939</v>
      </c>
      <c r="E875" s="268" t="s">
        <v>1</v>
      </c>
      <c r="F875" s="269" t="s">
        <v>941</v>
      </c>
      <c r="G875" s="267"/>
      <c r="H875" s="270">
        <v>41.817999999999998</v>
      </c>
      <c r="I875" s="271"/>
      <c r="J875" s="267"/>
      <c r="K875" s="267"/>
      <c r="L875" s="272"/>
      <c r="M875" s="273"/>
      <c r="N875" s="274"/>
      <c r="O875" s="274"/>
      <c r="P875" s="274"/>
      <c r="Q875" s="274"/>
      <c r="R875" s="274"/>
      <c r="S875" s="274"/>
      <c r="T875" s="275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76" t="s">
        <v>939</v>
      </c>
      <c r="AU875" s="276" t="s">
        <v>87</v>
      </c>
      <c r="AV875" s="14" t="s">
        <v>138</v>
      </c>
      <c r="AW875" s="14" t="s">
        <v>34</v>
      </c>
      <c r="AX875" s="14" t="s">
        <v>85</v>
      </c>
      <c r="AY875" s="276" t="s">
        <v>133</v>
      </c>
    </row>
    <row r="876" s="2" customFormat="1" ht="24.15" customHeight="1">
      <c r="A876" s="38"/>
      <c r="B876" s="39"/>
      <c r="C876" s="230" t="s">
        <v>1654</v>
      </c>
      <c r="D876" s="230" t="s">
        <v>574</v>
      </c>
      <c r="E876" s="231" t="s">
        <v>1655</v>
      </c>
      <c r="F876" s="232" t="s">
        <v>1656</v>
      </c>
      <c r="G876" s="233" t="s">
        <v>938</v>
      </c>
      <c r="H876" s="234">
        <v>43.908999999999999</v>
      </c>
      <c r="I876" s="235"/>
      <c r="J876" s="236">
        <f>ROUND(I876*H876,2)</f>
        <v>0</v>
      </c>
      <c r="K876" s="237"/>
      <c r="L876" s="238"/>
      <c r="M876" s="239" t="s">
        <v>1</v>
      </c>
      <c r="N876" s="240" t="s">
        <v>42</v>
      </c>
      <c r="O876" s="91"/>
      <c r="P876" s="221">
        <f>O876*H876</f>
        <v>0</v>
      </c>
      <c r="Q876" s="221">
        <v>0</v>
      </c>
      <c r="R876" s="221">
        <f>Q876*H876</f>
        <v>0</v>
      </c>
      <c r="S876" s="221">
        <v>0</v>
      </c>
      <c r="T876" s="222">
        <f>S876*H876</f>
        <v>0</v>
      </c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R876" s="223" t="s">
        <v>191</v>
      </c>
      <c r="AT876" s="223" t="s">
        <v>574</v>
      </c>
      <c r="AU876" s="223" t="s">
        <v>87</v>
      </c>
      <c r="AY876" s="17" t="s">
        <v>133</v>
      </c>
      <c r="BE876" s="224">
        <f>IF(N876="základní",J876,0)</f>
        <v>0</v>
      </c>
      <c r="BF876" s="224">
        <f>IF(N876="snížená",J876,0)</f>
        <v>0</v>
      </c>
      <c r="BG876" s="224">
        <f>IF(N876="zákl. přenesená",J876,0)</f>
        <v>0</v>
      </c>
      <c r="BH876" s="224">
        <f>IF(N876="sníž. přenesená",J876,0)</f>
        <v>0</v>
      </c>
      <c r="BI876" s="224">
        <f>IF(N876="nulová",J876,0)</f>
        <v>0</v>
      </c>
      <c r="BJ876" s="17" t="s">
        <v>85</v>
      </c>
      <c r="BK876" s="224">
        <f>ROUND(I876*H876,2)</f>
        <v>0</v>
      </c>
      <c r="BL876" s="17" t="s">
        <v>161</v>
      </c>
      <c r="BM876" s="223" t="s">
        <v>1657</v>
      </c>
    </row>
    <row r="877" s="2" customFormat="1" ht="24.15" customHeight="1">
      <c r="A877" s="38"/>
      <c r="B877" s="39"/>
      <c r="C877" s="211" t="s">
        <v>465</v>
      </c>
      <c r="D877" s="211" t="s">
        <v>134</v>
      </c>
      <c r="E877" s="212" t="s">
        <v>1658</v>
      </c>
      <c r="F877" s="213" t="s">
        <v>1659</v>
      </c>
      <c r="G877" s="214" t="s">
        <v>1050</v>
      </c>
      <c r="H877" s="215">
        <v>5</v>
      </c>
      <c r="I877" s="216"/>
      <c r="J877" s="217">
        <f>ROUND(I877*H877,2)</f>
        <v>0</v>
      </c>
      <c r="K877" s="218"/>
      <c r="L877" s="44"/>
      <c r="M877" s="219" t="s">
        <v>1</v>
      </c>
      <c r="N877" s="220" t="s">
        <v>42</v>
      </c>
      <c r="O877" s="91"/>
      <c r="P877" s="221">
        <f>O877*H877</f>
        <v>0</v>
      </c>
      <c r="Q877" s="221">
        <v>0</v>
      </c>
      <c r="R877" s="221">
        <f>Q877*H877</f>
        <v>0</v>
      </c>
      <c r="S877" s="221">
        <v>0</v>
      </c>
      <c r="T877" s="222">
        <f>S877*H877</f>
        <v>0</v>
      </c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R877" s="223" t="s">
        <v>161</v>
      </c>
      <c r="AT877" s="223" t="s">
        <v>134</v>
      </c>
      <c r="AU877" s="223" t="s">
        <v>87</v>
      </c>
      <c r="AY877" s="17" t="s">
        <v>133</v>
      </c>
      <c r="BE877" s="224">
        <f>IF(N877="základní",J877,0)</f>
        <v>0</v>
      </c>
      <c r="BF877" s="224">
        <f>IF(N877="snížená",J877,0)</f>
        <v>0</v>
      </c>
      <c r="BG877" s="224">
        <f>IF(N877="zákl. přenesená",J877,0)</f>
        <v>0</v>
      </c>
      <c r="BH877" s="224">
        <f>IF(N877="sníž. přenesená",J877,0)</f>
        <v>0</v>
      </c>
      <c r="BI877" s="224">
        <f>IF(N877="nulová",J877,0)</f>
        <v>0</v>
      </c>
      <c r="BJ877" s="17" t="s">
        <v>85</v>
      </c>
      <c r="BK877" s="224">
        <f>ROUND(I877*H877,2)</f>
        <v>0</v>
      </c>
      <c r="BL877" s="17" t="s">
        <v>161</v>
      </c>
      <c r="BM877" s="223" t="s">
        <v>1660</v>
      </c>
    </row>
    <row r="878" s="13" customFormat="1">
      <c r="A878" s="13"/>
      <c r="B878" s="255"/>
      <c r="C878" s="256"/>
      <c r="D878" s="225" t="s">
        <v>939</v>
      </c>
      <c r="E878" s="257" t="s">
        <v>1</v>
      </c>
      <c r="F878" s="258" t="s">
        <v>148</v>
      </c>
      <c r="G878" s="256"/>
      <c r="H878" s="259">
        <v>5</v>
      </c>
      <c r="I878" s="260"/>
      <c r="J878" s="256"/>
      <c r="K878" s="256"/>
      <c r="L878" s="261"/>
      <c r="M878" s="262"/>
      <c r="N878" s="263"/>
      <c r="O878" s="263"/>
      <c r="P878" s="263"/>
      <c r="Q878" s="263"/>
      <c r="R878" s="263"/>
      <c r="S878" s="263"/>
      <c r="T878" s="264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65" t="s">
        <v>939</v>
      </c>
      <c r="AU878" s="265" t="s">
        <v>87</v>
      </c>
      <c r="AV878" s="13" t="s">
        <v>87</v>
      </c>
      <c r="AW878" s="13" t="s">
        <v>34</v>
      </c>
      <c r="AX878" s="13" t="s">
        <v>77</v>
      </c>
      <c r="AY878" s="265" t="s">
        <v>133</v>
      </c>
    </row>
    <row r="879" s="14" customFormat="1">
      <c r="A879" s="14"/>
      <c r="B879" s="266"/>
      <c r="C879" s="267"/>
      <c r="D879" s="225" t="s">
        <v>939</v>
      </c>
      <c r="E879" s="268" t="s">
        <v>1</v>
      </c>
      <c r="F879" s="269" t="s">
        <v>941</v>
      </c>
      <c r="G879" s="267"/>
      <c r="H879" s="270">
        <v>5</v>
      </c>
      <c r="I879" s="271"/>
      <c r="J879" s="267"/>
      <c r="K879" s="267"/>
      <c r="L879" s="272"/>
      <c r="M879" s="273"/>
      <c r="N879" s="274"/>
      <c r="O879" s="274"/>
      <c r="P879" s="274"/>
      <c r="Q879" s="274"/>
      <c r="R879" s="274"/>
      <c r="S879" s="274"/>
      <c r="T879" s="275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76" t="s">
        <v>939</v>
      </c>
      <c r="AU879" s="276" t="s">
        <v>87</v>
      </c>
      <c r="AV879" s="14" t="s">
        <v>138</v>
      </c>
      <c r="AW879" s="14" t="s">
        <v>34</v>
      </c>
      <c r="AX879" s="14" t="s">
        <v>85</v>
      </c>
      <c r="AY879" s="276" t="s">
        <v>133</v>
      </c>
    </row>
    <row r="880" s="2" customFormat="1" ht="24.15" customHeight="1">
      <c r="A880" s="38"/>
      <c r="B880" s="39"/>
      <c r="C880" s="211" t="s">
        <v>1661</v>
      </c>
      <c r="D880" s="211" t="s">
        <v>134</v>
      </c>
      <c r="E880" s="212" t="s">
        <v>1662</v>
      </c>
      <c r="F880" s="213" t="s">
        <v>1663</v>
      </c>
      <c r="G880" s="214" t="s">
        <v>986</v>
      </c>
      <c r="H880" s="215">
        <v>0.17599999999999999</v>
      </c>
      <c r="I880" s="216"/>
      <c r="J880" s="217">
        <f>ROUND(I880*H880,2)</f>
        <v>0</v>
      </c>
      <c r="K880" s="218"/>
      <c r="L880" s="44"/>
      <c r="M880" s="219" t="s">
        <v>1</v>
      </c>
      <c r="N880" s="220" t="s">
        <v>42</v>
      </c>
      <c r="O880" s="91"/>
      <c r="P880" s="221">
        <f>O880*H880</f>
        <v>0</v>
      </c>
      <c r="Q880" s="221">
        <v>0</v>
      </c>
      <c r="R880" s="221">
        <f>Q880*H880</f>
        <v>0</v>
      </c>
      <c r="S880" s="221">
        <v>0</v>
      </c>
      <c r="T880" s="222">
        <f>S880*H880</f>
        <v>0</v>
      </c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R880" s="223" t="s">
        <v>161</v>
      </c>
      <c r="AT880" s="223" t="s">
        <v>134</v>
      </c>
      <c r="AU880" s="223" t="s">
        <v>87</v>
      </c>
      <c r="AY880" s="17" t="s">
        <v>133</v>
      </c>
      <c r="BE880" s="224">
        <f>IF(N880="základní",J880,0)</f>
        <v>0</v>
      </c>
      <c r="BF880" s="224">
        <f>IF(N880="snížená",J880,0)</f>
        <v>0</v>
      </c>
      <c r="BG880" s="224">
        <f>IF(N880="zákl. přenesená",J880,0)</f>
        <v>0</v>
      </c>
      <c r="BH880" s="224">
        <f>IF(N880="sníž. přenesená",J880,0)</f>
        <v>0</v>
      </c>
      <c r="BI880" s="224">
        <f>IF(N880="nulová",J880,0)</f>
        <v>0</v>
      </c>
      <c r="BJ880" s="17" t="s">
        <v>85</v>
      </c>
      <c r="BK880" s="224">
        <f>ROUND(I880*H880,2)</f>
        <v>0</v>
      </c>
      <c r="BL880" s="17" t="s">
        <v>161</v>
      </c>
      <c r="BM880" s="223" t="s">
        <v>1664</v>
      </c>
    </row>
    <row r="881" s="11" customFormat="1" ht="22.8" customHeight="1">
      <c r="A881" s="11"/>
      <c r="B881" s="197"/>
      <c r="C881" s="198"/>
      <c r="D881" s="199" t="s">
        <v>76</v>
      </c>
      <c r="E881" s="253" t="s">
        <v>1665</v>
      </c>
      <c r="F881" s="253" t="s">
        <v>1666</v>
      </c>
      <c r="G881" s="198"/>
      <c r="H881" s="198"/>
      <c r="I881" s="201"/>
      <c r="J881" s="254">
        <f>BK881</f>
        <v>0</v>
      </c>
      <c r="K881" s="198"/>
      <c r="L881" s="203"/>
      <c r="M881" s="204"/>
      <c r="N881" s="205"/>
      <c r="O881" s="205"/>
      <c r="P881" s="206">
        <f>SUM(P882:P885)</f>
        <v>0</v>
      </c>
      <c r="Q881" s="205"/>
      <c r="R881" s="206">
        <f>SUM(R882:R885)</f>
        <v>0</v>
      </c>
      <c r="S881" s="205"/>
      <c r="T881" s="207">
        <f>SUM(T882:T885)</f>
        <v>0</v>
      </c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R881" s="208" t="s">
        <v>87</v>
      </c>
      <c r="AT881" s="209" t="s">
        <v>76</v>
      </c>
      <c r="AU881" s="209" t="s">
        <v>85</v>
      </c>
      <c r="AY881" s="208" t="s">
        <v>133</v>
      </c>
      <c r="BK881" s="210">
        <f>SUM(BK882:BK885)</f>
        <v>0</v>
      </c>
    </row>
    <row r="882" s="2" customFormat="1" ht="16.5" customHeight="1">
      <c r="A882" s="38"/>
      <c r="B882" s="39"/>
      <c r="C882" s="211" t="s">
        <v>469</v>
      </c>
      <c r="D882" s="211" t="s">
        <v>134</v>
      </c>
      <c r="E882" s="212" t="s">
        <v>1667</v>
      </c>
      <c r="F882" s="213" t="s">
        <v>1668</v>
      </c>
      <c r="G882" s="214" t="s">
        <v>1669</v>
      </c>
      <c r="H882" s="215">
        <v>1</v>
      </c>
      <c r="I882" s="216"/>
      <c r="J882" s="217">
        <f>ROUND(I882*H882,2)</f>
        <v>0</v>
      </c>
      <c r="K882" s="218"/>
      <c r="L882" s="44"/>
      <c r="M882" s="219" t="s">
        <v>1</v>
      </c>
      <c r="N882" s="220" t="s">
        <v>42</v>
      </c>
      <c r="O882" s="91"/>
      <c r="P882" s="221">
        <f>O882*H882</f>
        <v>0</v>
      </c>
      <c r="Q882" s="221">
        <v>0</v>
      </c>
      <c r="R882" s="221">
        <f>Q882*H882</f>
        <v>0</v>
      </c>
      <c r="S882" s="221">
        <v>0</v>
      </c>
      <c r="T882" s="222">
        <f>S882*H882</f>
        <v>0</v>
      </c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R882" s="223" t="s">
        <v>161</v>
      </c>
      <c r="AT882" s="223" t="s">
        <v>134</v>
      </c>
      <c r="AU882" s="223" t="s">
        <v>87</v>
      </c>
      <c r="AY882" s="17" t="s">
        <v>133</v>
      </c>
      <c r="BE882" s="224">
        <f>IF(N882="základní",J882,0)</f>
        <v>0</v>
      </c>
      <c r="BF882" s="224">
        <f>IF(N882="snížená",J882,0)</f>
        <v>0</v>
      </c>
      <c r="BG882" s="224">
        <f>IF(N882="zákl. přenesená",J882,0)</f>
        <v>0</v>
      </c>
      <c r="BH882" s="224">
        <f>IF(N882="sníž. přenesená",J882,0)</f>
        <v>0</v>
      </c>
      <c r="BI882" s="224">
        <f>IF(N882="nulová",J882,0)</f>
        <v>0</v>
      </c>
      <c r="BJ882" s="17" t="s">
        <v>85</v>
      </c>
      <c r="BK882" s="224">
        <f>ROUND(I882*H882,2)</f>
        <v>0</v>
      </c>
      <c r="BL882" s="17" t="s">
        <v>161</v>
      </c>
      <c r="BM882" s="223" t="s">
        <v>1670</v>
      </c>
    </row>
    <row r="883" s="2" customFormat="1" ht="16.5" customHeight="1">
      <c r="A883" s="38"/>
      <c r="B883" s="39"/>
      <c r="C883" s="211" t="s">
        <v>1671</v>
      </c>
      <c r="D883" s="211" t="s">
        <v>134</v>
      </c>
      <c r="E883" s="212" t="s">
        <v>1672</v>
      </c>
      <c r="F883" s="213" t="s">
        <v>1673</v>
      </c>
      <c r="G883" s="214" t="s">
        <v>1669</v>
      </c>
      <c r="H883" s="215">
        <v>4</v>
      </c>
      <c r="I883" s="216"/>
      <c r="J883" s="217">
        <f>ROUND(I883*H883,2)</f>
        <v>0</v>
      </c>
      <c r="K883" s="218"/>
      <c r="L883" s="44"/>
      <c r="M883" s="219" t="s">
        <v>1</v>
      </c>
      <c r="N883" s="220" t="s">
        <v>42</v>
      </c>
      <c r="O883" s="91"/>
      <c r="P883" s="221">
        <f>O883*H883</f>
        <v>0</v>
      </c>
      <c r="Q883" s="221">
        <v>0</v>
      </c>
      <c r="R883" s="221">
        <f>Q883*H883</f>
        <v>0</v>
      </c>
      <c r="S883" s="221">
        <v>0</v>
      </c>
      <c r="T883" s="222">
        <f>S883*H883</f>
        <v>0</v>
      </c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R883" s="223" t="s">
        <v>161</v>
      </c>
      <c r="AT883" s="223" t="s">
        <v>134</v>
      </c>
      <c r="AU883" s="223" t="s">
        <v>87</v>
      </c>
      <c r="AY883" s="17" t="s">
        <v>133</v>
      </c>
      <c r="BE883" s="224">
        <f>IF(N883="základní",J883,0)</f>
        <v>0</v>
      </c>
      <c r="BF883" s="224">
        <f>IF(N883="snížená",J883,0)</f>
        <v>0</v>
      </c>
      <c r="BG883" s="224">
        <f>IF(N883="zákl. přenesená",J883,0)</f>
        <v>0</v>
      </c>
      <c r="BH883" s="224">
        <f>IF(N883="sníž. přenesená",J883,0)</f>
        <v>0</v>
      </c>
      <c r="BI883" s="224">
        <f>IF(N883="nulová",J883,0)</f>
        <v>0</v>
      </c>
      <c r="BJ883" s="17" t="s">
        <v>85</v>
      </c>
      <c r="BK883" s="224">
        <f>ROUND(I883*H883,2)</f>
        <v>0</v>
      </c>
      <c r="BL883" s="17" t="s">
        <v>161</v>
      </c>
      <c r="BM883" s="223" t="s">
        <v>1674</v>
      </c>
    </row>
    <row r="884" s="2" customFormat="1" ht="16.5" customHeight="1">
      <c r="A884" s="38"/>
      <c r="B884" s="39"/>
      <c r="C884" s="211" t="s">
        <v>472</v>
      </c>
      <c r="D884" s="211" t="s">
        <v>134</v>
      </c>
      <c r="E884" s="212" t="s">
        <v>1675</v>
      </c>
      <c r="F884" s="213" t="s">
        <v>1676</v>
      </c>
      <c r="G884" s="214" t="s">
        <v>1669</v>
      </c>
      <c r="H884" s="215">
        <v>1</v>
      </c>
      <c r="I884" s="216"/>
      <c r="J884" s="217">
        <f>ROUND(I884*H884,2)</f>
        <v>0</v>
      </c>
      <c r="K884" s="218"/>
      <c r="L884" s="44"/>
      <c r="M884" s="219" t="s">
        <v>1</v>
      </c>
      <c r="N884" s="220" t="s">
        <v>42</v>
      </c>
      <c r="O884" s="91"/>
      <c r="P884" s="221">
        <f>O884*H884</f>
        <v>0</v>
      </c>
      <c r="Q884" s="221">
        <v>0</v>
      </c>
      <c r="R884" s="221">
        <f>Q884*H884</f>
        <v>0</v>
      </c>
      <c r="S884" s="221">
        <v>0</v>
      </c>
      <c r="T884" s="222">
        <f>S884*H884</f>
        <v>0</v>
      </c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R884" s="223" t="s">
        <v>161</v>
      </c>
      <c r="AT884" s="223" t="s">
        <v>134</v>
      </c>
      <c r="AU884" s="223" t="s">
        <v>87</v>
      </c>
      <c r="AY884" s="17" t="s">
        <v>133</v>
      </c>
      <c r="BE884" s="224">
        <f>IF(N884="základní",J884,0)</f>
        <v>0</v>
      </c>
      <c r="BF884" s="224">
        <f>IF(N884="snížená",J884,0)</f>
        <v>0</v>
      </c>
      <c r="BG884" s="224">
        <f>IF(N884="zákl. přenesená",J884,0)</f>
        <v>0</v>
      </c>
      <c r="BH884" s="224">
        <f>IF(N884="sníž. přenesená",J884,0)</f>
        <v>0</v>
      </c>
      <c r="BI884" s="224">
        <f>IF(N884="nulová",J884,0)</f>
        <v>0</v>
      </c>
      <c r="BJ884" s="17" t="s">
        <v>85</v>
      </c>
      <c r="BK884" s="224">
        <f>ROUND(I884*H884,2)</f>
        <v>0</v>
      </c>
      <c r="BL884" s="17" t="s">
        <v>161</v>
      </c>
      <c r="BM884" s="223" t="s">
        <v>1677</v>
      </c>
    </row>
    <row r="885" s="2" customFormat="1" ht="16.5" customHeight="1">
      <c r="A885" s="38"/>
      <c r="B885" s="39"/>
      <c r="C885" s="211" t="s">
        <v>1678</v>
      </c>
      <c r="D885" s="211" t="s">
        <v>134</v>
      </c>
      <c r="E885" s="212" t="s">
        <v>1679</v>
      </c>
      <c r="F885" s="213" t="s">
        <v>1680</v>
      </c>
      <c r="G885" s="214" t="s">
        <v>1669</v>
      </c>
      <c r="H885" s="215">
        <v>2</v>
      </c>
      <c r="I885" s="216"/>
      <c r="J885" s="217">
        <f>ROUND(I885*H885,2)</f>
        <v>0</v>
      </c>
      <c r="K885" s="218"/>
      <c r="L885" s="44"/>
      <c r="M885" s="219" t="s">
        <v>1</v>
      </c>
      <c r="N885" s="220" t="s">
        <v>42</v>
      </c>
      <c r="O885" s="91"/>
      <c r="P885" s="221">
        <f>O885*H885</f>
        <v>0</v>
      </c>
      <c r="Q885" s="221">
        <v>0</v>
      </c>
      <c r="R885" s="221">
        <f>Q885*H885</f>
        <v>0</v>
      </c>
      <c r="S885" s="221">
        <v>0</v>
      </c>
      <c r="T885" s="222">
        <f>S885*H885</f>
        <v>0</v>
      </c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R885" s="223" t="s">
        <v>161</v>
      </c>
      <c r="AT885" s="223" t="s">
        <v>134</v>
      </c>
      <c r="AU885" s="223" t="s">
        <v>87</v>
      </c>
      <c r="AY885" s="17" t="s">
        <v>133</v>
      </c>
      <c r="BE885" s="224">
        <f>IF(N885="základní",J885,0)</f>
        <v>0</v>
      </c>
      <c r="BF885" s="224">
        <f>IF(N885="snížená",J885,0)</f>
        <v>0</v>
      </c>
      <c r="BG885" s="224">
        <f>IF(N885="zákl. přenesená",J885,0)</f>
        <v>0</v>
      </c>
      <c r="BH885" s="224">
        <f>IF(N885="sníž. přenesená",J885,0)</f>
        <v>0</v>
      </c>
      <c r="BI885" s="224">
        <f>IF(N885="nulová",J885,0)</f>
        <v>0</v>
      </c>
      <c r="BJ885" s="17" t="s">
        <v>85</v>
      </c>
      <c r="BK885" s="224">
        <f>ROUND(I885*H885,2)</f>
        <v>0</v>
      </c>
      <c r="BL885" s="17" t="s">
        <v>161</v>
      </c>
      <c r="BM885" s="223" t="s">
        <v>1681</v>
      </c>
    </row>
    <row r="886" s="11" customFormat="1" ht="22.8" customHeight="1">
      <c r="A886" s="11"/>
      <c r="B886" s="197"/>
      <c r="C886" s="198"/>
      <c r="D886" s="199" t="s">
        <v>76</v>
      </c>
      <c r="E886" s="253" t="s">
        <v>1682</v>
      </c>
      <c r="F886" s="253" t="s">
        <v>1683</v>
      </c>
      <c r="G886" s="198"/>
      <c r="H886" s="198"/>
      <c r="I886" s="201"/>
      <c r="J886" s="254">
        <f>BK886</f>
        <v>0</v>
      </c>
      <c r="K886" s="198"/>
      <c r="L886" s="203"/>
      <c r="M886" s="204"/>
      <c r="N886" s="205"/>
      <c r="O886" s="205"/>
      <c r="P886" s="206">
        <f>P887</f>
        <v>0</v>
      </c>
      <c r="Q886" s="205"/>
      <c r="R886" s="206">
        <f>R887</f>
        <v>0</v>
      </c>
      <c r="S886" s="205"/>
      <c r="T886" s="207">
        <f>T887</f>
        <v>0</v>
      </c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R886" s="208" t="s">
        <v>87</v>
      </c>
      <c r="AT886" s="209" t="s">
        <v>76</v>
      </c>
      <c r="AU886" s="209" t="s">
        <v>85</v>
      </c>
      <c r="AY886" s="208" t="s">
        <v>133</v>
      </c>
      <c r="BK886" s="210">
        <f>BK887</f>
        <v>0</v>
      </c>
    </row>
    <row r="887" s="2" customFormat="1" ht="21.75" customHeight="1">
      <c r="A887" s="38"/>
      <c r="B887" s="39"/>
      <c r="C887" s="211" t="s">
        <v>670</v>
      </c>
      <c r="D887" s="211" t="s">
        <v>134</v>
      </c>
      <c r="E887" s="212" t="s">
        <v>1684</v>
      </c>
      <c r="F887" s="213" t="s">
        <v>1685</v>
      </c>
      <c r="G887" s="214" t="s">
        <v>1686</v>
      </c>
      <c r="H887" s="215">
        <v>1</v>
      </c>
      <c r="I887" s="216"/>
      <c r="J887" s="217">
        <f>ROUND(I887*H887,2)</f>
        <v>0</v>
      </c>
      <c r="K887" s="218"/>
      <c r="L887" s="44"/>
      <c r="M887" s="219" t="s">
        <v>1</v>
      </c>
      <c r="N887" s="220" t="s">
        <v>42</v>
      </c>
      <c r="O887" s="91"/>
      <c r="P887" s="221">
        <f>O887*H887</f>
        <v>0</v>
      </c>
      <c r="Q887" s="221">
        <v>0</v>
      </c>
      <c r="R887" s="221">
        <f>Q887*H887</f>
        <v>0</v>
      </c>
      <c r="S887" s="221">
        <v>0</v>
      </c>
      <c r="T887" s="222">
        <f>S887*H887</f>
        <v>0</v>
      </c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R887" s="223" t="s">
        <v>161</v>
      </c>
      <c r="AT887" s="223" t="s">
        <v>134</v>
      </c>
      <c r="AU887" s="223" t="s">
        <v>87</v>
      </c>
      <c r="AY887" s="17" t="s">
        <v>133</v>
      </c>
      <c r="BE887" s="224">
        <f>IF(N887="základní",J887,0)</f>
        <v>0</v>
      </c>
      <c r="BF887" s="224">
        <f>IF(N887="snížená",J887,0)</f>
        <v>0</v>
      </c>
      <c r="BG887" s="224">
        <f>IF(N887="zákl. přenesená",J887,0)</f>
        <v>0</v>
      </c>
      <c r="BH887" s="224">
        <f>IF(N887="sníž. přenesená",J887,0)</f>
        <v>0</v>
      </c>
      <c r="BI887" s="224">
        <f>IF(N887="nulová",J887,0)</f>
        <v>0</v>
      </c>
      <c r="BJ887" s="17" t="s">
        <v>85</v>
      </c>
      <c r="BK887" s="224">
        <f>ROUND(I887*H887,2)</f>
        <v>0</v>
      </c>
      <c r="BL887" s="17" t="s">
        <v>161</v>
      </c>
      <c r="BM887" s="223" t="s">
        <v>1687</v>
      </c>
    </row>
    <row r="888" s="11" customFormat="1" ht="22.8" customHeight="1">
      <c r="A888" s="11"/>
      <c r="B888" s="197"/>
      <c r="C888" s="198"/>
      <c r="D888" s="199" t="s">
        <v>76</v>
      </c>
      <c r="E888" s="253" t="s">
        <v>1688</v>
      </c>
      <c r="F888" s="253" t="s">
        <v>1689</v>
      </c>
      <c r="G888" s="198"/>
      <c r="H888" s="198"/>
      <c r="I888" s="201"/>
      <c r="J888" s="254">
        <f>BK888</f>
        <v>0</v>
      </c>
      <c r="K888" s="198"/>
      <c r="L888" s="203"/>
      <c r="M888" s="204"/>
      <c r="N888" s="205"/>
      <c r="O888" s="205"/>
      <c r="P888" s="206">
        <f>SUM(P889:P901)</f>
        <v>0</v>
      </c>
      <c r="Q888" s="205"/>
      <c r="R888" s="206">
        <f>SUM(R889:R901)</f>
        <v>0</v>
      </c>
      <c r="S888" s="205"/>
      <c r="T888" s="207">
        <f>SUM(T889:T901)</f>
        <v>0</v>
      </c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R888" s="208" t="s">
        <v>87</v>
      </c>
      <c r="AT888" s="209" t="s">
        <v>76</v>
      </c>
      <c r="AU888" s="209" t="s">
        <v>85</v>
      </c>
      <c r="AY888" s="208" t="s">
        <v>133</v>
      </c>
      <c r="BK888" s="210">
        <f>SUM(BK889:BK901)</f>
        <v>0</v>
      </c>
    </row>
    <row r="889" s="2" customFormat="1" ht="33" customHeight="1">
      <c r="A889" s="38"/>
      <c r="B889" s="39"/>
      <c r="C889" s="211" t="s">
        <v>476</v>
      </c>
      <c r="D889" s="211" t="s">
        <v>134</v>
      </c>
      <c r="E889" s="212" t="s">
        <v>1690</v>
      </c>
      <c r="F889" s="213" t="s">
        <v>1691</v>
      </c>
      <c r="G889" s="214" t="s">
        <v>938</v>
      </c>
      <c r="H889" s="215">
        <v>10.43</v>
      </c>
      <c r="I889" s="216"/>
      <c r="J889" s="217">
        <f>ROUND(I889*H889,2)</f>
        <v>0</v>
      </c>
      <c r="K889" s="218"/>
      <c r="L889" s="44"/>
      <c r="M889" s="219" t="s">
        <v>1</v>
      </c>
      <c r="N889" s="220" t="s">
        <v>42</v>
      </c>
      <c r="O889" s="91"/>
      <c r="P889" s="221">
        <f>O889*H889</f>
        <v>0</v>
      </c>
      <c r="Q889" s="221">
        <v>0</v>
      </c>
      <c r="R889" s="221">
        <f>Q889*H889</f>
        <v>0</v>
      </c>
      <c r="S889" s="221">
        <v>0</v>
      </c>
      <c r="T889" s="222">
        <f>S889*H889</f>
        <v>0</v>
      </c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R889" s="223" t="s">
        <v>161</v>
      </c>
      <c r="AT889" s="223" t="s">
        <v>134</v>
      </c>
      <c r="AU889" s="223" t="s">
        <v>87</v>
      </c>
      <c r="AY889" s="17" t="s">
        <v>133</v>
      </c>
      <c r="BE889" s="224">
        <f>IF(N889="základní",J889,0)</f>
        <v>0</v>
      </c>
      <c r="BF889" s="224">
        <f>IF(N889="snížená",J889,0)</f>
        <v>0</v>
      </c>
      <c r="BG889" s="224">
        <f>IF(N889="zákl. přenesená",J889,0)</f>
        <v>0</v>
      </c>
      <c r="BH889" s="224">
        <f>IF(N889="sníž. přenesená",J889,0)</f>
        <v>0</v>
      </c>
      <c r="BI889" s="224">
        <f>IF(N889="nulová",J889,0)</f>
        <v>0</v>
      </c>
      <c r="BJ889" s="17" t="s">
        <v>85</v>
      </c>
      <c r="BK889" s="224">
        <f>ROUND(I889*H889,2)</f>
        <v>0</v>
      </c>
      <c r="BL889" s="17" t="s">
        <v>161</v>
      </c>
      <c r="BM889" s="223" t="s">
        <v>1692</v>
      </c>
    </row>
    <row r="890" s="13" customFormat="1">
      <c r="A890" s="13"/>
      <c r="B890" s="255"/>
      <c r="C890" s="256"/>
      <c r="D890" s="225" t="s">
        <v>939</v>
      </c>
      <c r="E890" s="257" t="s">
        <v>1</v>
      </c>
      <c r="F890" s="258" t="s">
        <v>1408</v>
      </c>
      <c r="G890" s="256"/>
      <c r="H890" s="259">
        <v>10.43</v>
      </c>
      <c r="I890" s="260"/>
      <c r="J890" s="256"/>
      <c r="K890" s="256"/>
      <c r="L890" s="261"/>
      <c r="M890" s="262"/>
      <c r="N890" s="263"/>
      <c r="O890" s="263"/>
      <c r="P890" s="263"/>
      <c r="Q890" s="263"/>
      <c r="R890" s="263"/>
      <c r="S890" s="263"/>
      <c r="T890" s="264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65" t="s">
        <v>939</v>
      </c>
      <c r="AU890" s="265" t="s">
        <v>87</v>
      </c>
      <c r="AV890" s="13" t="s">
        <v>87</v>
      </c>
      <c r="AW890" s="13" t="s">
        <v>34</v>
      </c>
      <c r="AX890" s="13" t="s">
        <v>77</v>
      </c>
      <c r="AY890" s="265" t="s">
        <v>133</v>
      </c>
    </row>
    <row r="891" s="14" customFormat="1">
      <c r="A891" s="14"/>
      <c r="B891" s="266"/>
      <c r="C891" s="267"/>
      <c r="D891" s="225" t="s">
        <v>939</v>
      </c>
      <c r="E891" s="268" t="s">
        <v>1</v>
      </c>
      <c r="F891" s="269" t="s">
        <v>941</v>
      </c>
      <c r="G891" s="267"/>
      <c r="H891" s="270">
        <v>10.43</v>
      </c>
      <c r="I891" s="271"/>
      <c r="J891" s="267"/>
      <c r="K891" s="267"/>
      <c r="L891" s="272"/>
      <c r="M891" s="273"/>
      <c r="N891" s="274"/>
      <c r="O891" s="274"/>
      <c r="P891" s="274"/>
      <c r="Q891" s="274"/>
      <c r="R891" s="274"/>
      <c r="S891" s="274"/>
      <c r="T891" s="275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76" t="s">
        <v>939</v>
      </c>
      <c r="AU891" s="276" t="s">
        <v>87</v>
      </c>
      <c r="AV891" s="14" t="s">
        <v>138</v>
      </c>
      <c r="AW891" s="14" t="s">
        <v>34</v>
      </c>
      <c r="AX891" s="14" t="s">
        <v>85</v>
      </c>
      <c r="AY891" s="276" t="s">
        <v>133</v>
      </c>
    </row>
    <row r="892" s="2" customFormat="1" ht="24.15" customHeight="1">
      <c r="A892" s="38"/>
      <c r="B892" s="39"/>
      <c r="C892" s="230" t="s">
        <v>1693</v>
      </c>
      <c r="D892" s="230" t="s">
        <v>574</v>
      </c>
      <c r="E892" s="231" t="s">
        <v>1694</v>
      </c>
      <c r="F892" s="232" t="s">
        <v>1695</v>
      </c>
      <c r="G892" s="233" t="s">
        <v>938</v>
      </c>
      <c r="H892" s="234">
        <v>7.2240000000000002</v>
      </c>
      <c r="I892" s="235"/>
      <c r="J892" s="236">
        <f>ROUND(I892*H892,2)</f>
        <v>0</v>
      </c>
      <c r="K892" s="237"/>
      <c r="L892" s="238"/>
      <c r="M892" s="239" t="s">
        <v>1</v>
      </c>
      <c r="N892" s="240" t="s">
        <v>42</v>
      </c>
      <c r="O892" s="91"/>
      <c r="P892" s="221">
        <f>O892*H892</f>
        <v>0</v>
      </c>
      <c r="Q892" s="221">
        <v>0</v>
      </c>
      <c r="R892" s="221">
        <f>Q892*H892</f>
        <v>0</v>
      </c>
      <c r="S892" s="221">
        <v>0</v>
      </c>
      <c r="T892" s="222">
        <f>S892*H892</f>
        <v>0</v>
      </c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R892" s="223" t="s">
        <v>191</v>
      </c>
      <c r="AT892" s="223" t="s">
        <v>574</v>
      </c>
      <c r="AU892" s="223" t="s">
        <v>87</v>
      </c>
      <c r="AY892" s="17" t="s">
        <v>133</v>
      </c>
      <c r="BE892" s="224">
        <f>IF(N892="základní",J892,0)</f>
        <v>0</v>
      </c>
      <c r="BF892" s="224">
        <f>IF(N892="snížená",J892,0)</f>
        <v>0</v>
      </c>
      <c r="BG892" s="224">
        <f>IF(N892="zákl. přenesená",J892,0)</f>
        <v>0</v>
      </c>
      <c r="BH892" s="224">
        <f>IF(N892="sníž. přenesená",J892,0)</f>
        <v>0</v>
      </c>
      <c r="BI892" s="224">
        <f>IF(N892="nulová",J892,0)</f>
        <v>0</v>
      </c>
      <c r="BJ892" s="17" t="s">
        <v>85</v>
      </c>
      <c r="BK892" s="224">
        <f>ROUND(I892*H892,2)</f>
        <v>0</v>
      </c>
      <c r="BL892" s="17" t="s">
        <v>161</v>
      </c>
      <c r="BM892" s="223" t="s">
        <v>1696</v>
      </c>
    </row>
    <row r="893" s="2" customFormat="1" ht="24.15" customHeight="1">
      <c r="A893" s="38"/>
      <c r="B893" s="39"/>
      <c r="C893" s="230" t="s">
        <v>479</v>
      </c>
      <c r="D893" s="230" t="s">
        <v>574</v>
      </c>
      <c r="E893" s="231" t="s">
        <v>1697</v>
      </c>
      <c r="F893" s="232" t="s">
        <v>1698</v>
      </c>
      <c r="G893" s="233" t="s">
        <v>938</v>
      </c>
      <c r="H893" s="234">
        <v>3.7280000000000002</v>
      </c>
      <c r="I893" s="235"/>
      <c r="J893" s="236">
        <f>ROUND(I893*H893,2)</f>
        <v>0</v>
      </c>
      <c r="K893" s="237"/>
      <c r="L893" s="238"/>
      <c r="M893" s="239" t="s">
        <v>1</v>
      </c>
      <c r="N893" s="240" t="s">
        <v>42</v>
      </c>
      <c r="O893" s="91"/>
      <c r="P893" s="221">
        <f>O893*H893</f>
        <v>0</v>
      </c>
      <c r="Q893" s="221">
        <v>0</v>
      </c>
      <c r="R893" s="221">
        <f>Q893*H893</f>
        <v>0</v>
      </c>
      <c r="S893" s="221">
        <v>0</v>
      </c>
      <c r="T893" s="222">
        <f>S893*H893</f>
        <v>0</v>
      </c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R893" s="223" t="s">
        <v>191</v>
      </c>
      <c r="AT893" s="223" t="s">
        <v>574</v>
      </c>
      <c r="AU893" s="223" t="s">
        <v>87</v>
      </c>
      <c r="AY893" s="17" t="s">
        <v>133</v>
      </c>
      <c r="BE893" s="224">
        <f>IF(N893="základní",J893,0)</f>
        <v>0</v>
      </c>
      <c r="BF893" s="224">
        <f>IF(N893="snížená",J893,0)</f>
        <v>0</v>
      </c>
      <c r="BG893" s="224">
        <f>IF(N893="zákl. přenesená",J893,0)</f>
        <v>0</v>
      </c>
      <c r="BH893" s="224">
        <f>IF(N893="sníž. přenesená",J893,0)</f>
        <v>0</v>
      </c>
      <c r="BI893" s="224">
        <f>IF(N893="nulová",J893,0)</f>
        <v>0</v>
      </c>
      <c r="BJ893" s="17" t="s">
        <v>85</v>
      </c>
      <c r="BK893" s="224">
        <f>ROUND(I893*H893,2)</f>
        <v>0</v>
      </c>
      <c r="BL893" s="17" t="s">
        <v>161</v>
      </c>
      <c r="BM893" s="223" t="s">
        <v>1699</v>
      </c>
    </row>
    <row r="894" s="2" customFormat="1" ht="21.75" customHeight="1">
      <c r="A894" s="38"/>
      <c r="B894" s="39"/>
      <c r="C894" s="211" t="s">
        <v>1700</v>
      </c>
      <c r="D894" s="211" t="s">
        <v>134</v>
      </c>
      <c r="E894" s="212" t="s">
        <v>1701</v>
      </c>
      <c r="F894" s="213" t="s">
        <v>1702</v>
      </c>
      <c r="G894" s="214" t="s">
        <v>938</v>
      </c>
      <c r="H894" s="215">
        <v>6.7999999999999998</v>
      </c>
      <c r="I894" s="216"/>
      <c r="J894" s="217">
        <f>ROUND(I894*H894,2)</f>
        <v>0</v>
      </c>
      <c r="K894" s="218"/>
      <c r="L894" s="44"/>
      <c r="M894" s="219" t="s">
        <v>1</v>
      </c>
      <c r="N894" s="220" t="s">
        <v>42</v>
      </c>
      <c r="O894" s="91"/>
      <c r="P894" s="221">
        <f>O894*H894</f>
        <v>0</v>
      </c>
      <c r="Q894" s="221">
        <v>0</v>
      </c>
      <c r="R894" s="221">
        <f>Q894*H894</f>
        <v>0</v>
      </c>
      <c r="S894" s="221">
        <v>0</v>
      </c>
      <c r="T894" s="222">
        <f>S894*H894</f>
        <v>0</v>
      </c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R894" s="223" t="s">
        <v>161</v>
      </c>
      <c r="AT894" s="223" t="s">
        <v>134</v>
      </c>
      <c r="AU894" s="223" t="s">
        <v>87</v>
      </c>
      <c r="AY894" s="17" t="s">
        <v>133</v>
      </c>
      <c r="BE894" s="224">
        <f>IF(N894="základní",J894,0)</f>
        <v>0</v>
      </c>
      <c r="BF894" s="224">
        <f>IF(N894="snížená",J894,0)</f>
        <v>0</v>
      </c>
      <c r="BG894" s="224">
        <f>IF(N894="zákl. přenesená",J894,0)</f>
        <v>0</v>
      </c>
      <c r="BH894" s="224">
        <f>IF(N894="sníž. přenesená",J894,0)</f>
        <v>0</v>
      </c>
      <c r="BI894" s="224">
        <f>IF(N894="nulová",J894,0)</f>
        <v>0</v>
      </c>
      <c r="BJ894" s="17" t="s">
        <v>85</v>
      </c>
      <c r="BK894" s="224">
        <f>ROUND(I894*H894,2)</f>
        <v>0</v>
      </c>
      <c r="BL894" s="17" t="s">
        <v>161</v>
      </c>
      <c r="BM894" s="223" t="s">
        <v>1703</v>
      </c>
    </row>
    <row r="895" s="13" customFormat="1">
      <c r="A895" s="13"/>
      <c r="B895" s="255"/>
      <c r="C895" s="256"/>
      <c r="D895" s="225" t="s">
        <v>939</v>
      </c>
      <c r="E895" s="257" t="s">
        <v>1</v>
      </c>
      <c r="F895" s="258" t="s">
        <v>1704</v>
      </c>
      <c r="G895" s="256"/>
      <c r="H895" s="259">
        <v>4.7699999999999996</v>
      </c>
      <c r="I895" s="260"/>
      <c r="J895" s="256"/>
      <c r="K895" s="256"/>
      <c r="L895" s="261"/>
      <c r="M895" s="262"/>
      <c r="N895" s="263"/>
      <c r="O895" s="263"/>
      <c r="P895" s="263"/>
      <c r="Q895" s="263"/>
      <c r="R895" s="263"/>
      <c r="S895" s="263"/>
      <c r="T895" s="264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65" t="s">
        <v>939</v>
      </c>
      <c r="AU895" s="265" t="s">
        <v>87</v>
      </c>
      <c r="AV895" s="13" t="s">
        <v>87</v>
      </c>
      <c r="AW895" s="13" t="s">
        <v>34</v>
      </c>
      <c r="AX895" s="13" t="s">
        <v>77</v>
      </c>
      <c r="AY895" s="265" t="s">
        <v>133</v>
      </c>
    </row>
    <row r="896" s="13" customFormat="1">
      <c r="A896" s="13"/>
      <c r="B896" s="255"/>
      <c r="C896" s="256"/>
      <c r="D896" s="225" t="s">
        <v>939</v>
      </c>
      <c r="E896" s="257" t="s">
        <v>1</v>
      </c>
      <c r="F896" s="258" t="s">
        <v>1705</v>
      </c>
      <c r="G896" s="256"/>
      <c r="H896" s="259">
        <v>2.0299999999999998</v>
      </c>
      <c r="I896" s="260"/>
      <c r="J896" s="256"/>
      <c r="K896" s="256"/>
      <c r="L896" s="261"/>
      <c r="M896" s="262"/>
      <c r="N896" s="263"/>
      <c r="O896" s="263"/>
      <c r="P896" s="263"/>
      <c r="Q896" s="263"/>
      <c r="R896" s="263"/>
      <c r="S896" s="263"/>
      <c r="T896" s="264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65" t="s">
        <v>939</v>
      </c>
      <c r="AU896" s="265" t="s">
        <v>87</v>
      </c>
      <c r="AV896" s="13" t="s">
        <v>87</v>
      </c>
      <c r="AW896" s="13" t="s">
        <v>34</v>
      </c>
      <c r="AX896" s="13" t="s">
        <v>77</v>
      </c>
      <c r="AY896" s="265" t="s">
        <v>133</v>
      </c>
    </row>
    <row r="897" s="14" customFormat="1">
      <c r="A897" s="14"/>
      <c r="B897" s="266"/>
      <c r="C897" s="267"/>
      <c r="D897" s="225" t="s">
        <v>939</v>
      </c>
      <c r="E897" s="268" t="s">
        <v>1</v>
      </c>
      <c r="F897" s="269" t="s">
        <v>941</v>
      </c>
      <c r="G897" s="267"/>
      <c r="H897" s="270">
        <v>6.7999999999999989</v>
      </c>
      <c r="I897" s="271"/>
      <c r="J897" s="267"/>
      <c r="K897" s="267"/>
      <c r="L897" s="272"/>
      <c r="M897" s="273"/>
      <c r="N897" s="274"/>
      <c r="O897" s="274"/>
      <c r="P897" s="274"/>
      <c r="Q897" s="274"/>
      <c r="R897" s="274"/>
      <c r="S897" s="274"/>
      <c r="T897" s="275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76" t="s">
        <v>939</v>
      </c>
      <c r="AU897" s="276" t="s">
        <v>87</v>
      </c>
      <c r="AV897" s="14" t="s">
        <v>138</v>
      </c>
      <c r="AW897" s="14" t="s">
        <v>34</v>
      </c>
      <c r="AX897" s="14" t="s">
        <v>85</v>
      </c>
      <c r="AY897" s="276" t="s">
        <v>133</v>
      </c>
    </row>
    <row r="898" s="2" customFormat="1" ht="21.75" customHeight="1">
      <c r="A898" s="38"/>
      <c r="B898" s="39"/>
      <c r="C898" s="211" t="s">
        <v>483</v>
      </c>
      <c r="D898" s="211" t="s">
        <v>134</v>
      </c>
      <c r="E898" s="212" t="s">
        <v>1706</v>
      </c>
      <c r="F898" s="213" t="s">
        <v>1707</v>
      </c>
      <c r="G898" s="214" t="s">
        <v>938</v>
      </c>
      <c r="H898" s="215">
        <v>1.5600000000000001</v>
      </c>
      <c r="I898" s="216"/>
      <c r="J898" s="217">
        <f>ROUND(I898*H898,2)</f>
        <v>0</v>
      </c>
      <c r="K898" s="218"/>
      <c r="L898" s="44"/>
      <c r="M898" s="219" t="s">
        <v>1</v>
      </c>
      <c r="N898" s="220" t="s">
        <v>42</v>
      </c>
      <c r="O898" s="91"/>
      <c r="P898" s="221">
        <f>O898*H898</f>
        <v>0</v>
      </c>
      <c r="Q898" s="221">
        <v>0</v>
      </c>
      <c r="R898" s="221">
        <f>Q898*H898</f>
        <v>0</v>
      </c>
      <c r="S898" s="221">
        <v>0</v>
      </c>
      <c r="T898" s="222">
        <f>S898*H898</f>
        <v>0</v>
      </c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R898" s="223" t="s">
        <v>161</v>
      </c>
      <c r="AT898" s="223" t="s">
        <v>134</v>
      </c>
      <c r="AU898" s="223" t="s">
        <v>87</v>
      </c>
      <c r="AY898" s="17" t="s">
        <v>133</v>
      </c>
      <c r="BE898" s="224">
        <f>IF(N898="základní",J898,0)</f>
        <v>0</v>
      </c>
      <c r="BF898" s="224">
        <f>IF(N898="snížená",J898,0)</f>
        <v>0</v>
      </c>
      <c r="BG898" s="224">
        <f>IF(N898="zákl. přenesená",J898,0)</f>
        <v>0</v>
      </c>
      <c r="BH898" s="224">
        <f>IF(N898="sníž. přenesená",J898,0)</f>
        <v>0</v>
      </c>
      <c r="BI898" s="224">
        <f>IF(N898="nulová",J898,0)</f>
        <v>0</v>
      </c>
      <c r="BJ898" s="17" t="s">
        <v>85</v>
      </c>
      <c r="BK898" s="224">
        <f>ROUND(I898*H898,2)</f>
        <v>0</v>
      </c>
      <c r="BL898" s="17" t="s">
        <v>161</v>
      </c>
      <c r="BM898" s="223" t="s">
        <v>1708</v>
      </c>
    </row>
    <row r="899" s="13" customFormat="1">
      <c r="A899" s="13"/>
      <c r="B899" s="255"/>
      <c r="C899" s="256"/>
      <c r="D899" s="225" t="s">
        <v>939</v>
      </c>
      <c r="E899" s="257" t="s">
        <v>1</v>
      </c>
      <c r="F899" s="258" t="s">
        <v>1709</v>
      </c>
      <c r="G899" s="256"/>
      <c r="H899" s="259">
        <v>1.5600000000000001</v>
      </c>
      <c r="I899" s="260"/>
      <c r="J899" s="256"/>
      <c r="K899" s="256"/>
      <c r="L899" s="261"/>
      <c r="M899" s="262"/>
      <c r="N899" s="263"/>
      <c r="O899" s="263"/>
      <c r="P899" s="263"/>
      <c r="Q899" s="263"/>
      <c r="R899" s="263"/>
      <c r="S899" s="263"/>
      <c r="T899" s="264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65" t="s">
        <v>939</v>
      </c>
      <c r="AU899" s="265" t="s">
        <v>87</v>
      </c>
      <c r="AV899" s="13" t="s">
        <v>87</v>
      </c>
      <c r="AW899" s="13" t="s">
        <v>34</v>
      </c>
      <c r="AX899" s="13" t="s">
        <v>77</v>
      </c>
      <c r="AY899" s="265" t="s">
        <v>133</v>
      </c>
    </row>
    <row r="900" s="14" customFormat="1">
      <c r="A900" s="14"/>
      <c r="B900" s="266"/>
      <c r="C900" s="267"/>
      <c r="D900" s="225" t="s">
        <v>939</v>
      </c>
      <c r="E900" s="268" t="s">
        <v>1</v>
      </c>
      <c r="F900" s="269" t="s">
        <v>941</v>
      </c>
      <c r="G900" s="267"/>
      <c r="H900" s="270">
        <v>1.5600000000000001</v>
      </c>
      <c r="I900" s="271"/>
      <c r="J900" s="267"/>
      <c r="K900" s="267"/>
      <c r="L900" s="272"/>
      <c r="M900" s="273"/>
      <c r="N900" s="274"/>
      <c r="O900" s="274"/>
      <c r="P900" s="274"/>
      <c r="Q900" s="274"/>
      <c r="R900" s="274"/>
      <c r="S900" s="274"/>
      <c r="T900" s="275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76" t="s">
        <v>939</v>
      </c>
      <c r="AU900" s="276" t="s">
        <v>87</v>
      </c>
      <c r="AV900" s="14" t="s">
        <v>138</v>
      </c>
      <c r="AW900" s="14" t="s">
        <v>34</v>
      </c>
      <c r="AX900" s="14" t="s">
        <v>85</v>
      </c>
      <c r="AY900" s="276" t="s">
        <v>133</v>
      </c>
    </row>
    <row r="901" s="2" customFormat="1" ht="33" customHeight="1">
      <c r="A901" s="38"/>
      <c r="B901" s="39"/>
      <c r="C901" s="211" t="s">
        <v>1710</v>
      </c>
      <c r="D901" s="211" t="s">
        <v>134</v>
      </c>
      <c r="E901" s="212" t="s">
        <v>1711</v>
      </c>
      <c r="F901" s="213" t="s">
        <v>1712</v>
      </c>
      <c r="G901" s="214" t="s">
        <v>986</v>
      </c>
      <c r="H901" s="215">
        <v>0.20300000000000001</v>
      </c>
      <c r="I901" s="216"/>
      <c r="J901" s="217">
        <f>ROUND(I901*H901,2)</f>
        <v>0</v>
      </c>
      <c r="K901" s="218"/>
      <c r="L901" s="44"/>
      <c r="M901" s="219" t="s">
        <v>1</v>
      </c>
      <c r="N901" s="220" t="s">
        <v>42</v>
      </c>
      <c r="O901" s="91"/>
      <c r="P901" s="221">
        <f>O901*H901</f>
        <v>0</v>
      </c>
      <c r="Q901" s="221">
        <v>0</v>
      </c>
      <c r="R901" s="221">
        <f>Q901*H901</f>
        <v>0</v>
      </c>
      <c r="S901" s="221">
        <v>0</v>
      </c>
      <c r="T901" s="222">
        <f>S901*H901</f>
        <v>0</v>
      </c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R901" s="223" t="s">
        <v>161</v>
      </c>
      <c r="AT901" s="223" t="s">
        <v>134</v>
      </c>
      <c r="AU901" s="223" t="s">
        <v>87</v>
      </c>
      <c r="AY901" s="17" t="s">
        <v>133</v>
      </c>
      <c r="BE901" s="224">
        <f>IF(N901="základní",J901,0)</f>
        <v>0</v>
      </c>
      <c r="BF901" s="224">
        <f>IF(N901="snížená",J901,0)</f>
        <v>0</v>
      </c>
      <c r="BG901" s="224">
        <f>IF(N901="zákl. přenesená",J901,0)</f>
        <v>0</v>
      </c>
      <c r="BH901" s="224">
        <f>IF(N901="sníž. přenesená",J901,0)</f>
        <v>0</v>
      </c>
      <c r="BI901" s="224">
        <f>IF(N901="nulová",J901,0)</f>
        <v>0</v>
      </c>
      <c r="BJ901" s="17" t="s">
        <v>85</v>
      </c>
      <c r="BK901" s="224">
        <f>ROUND(I901*H901,2)</f>
        <v>0</v>
      </c>
      <c r="BL901" s="17" t="s">
        <v>161</v>
      </c>
      <c r="BM901" s="223" t="s">
        <v>1713</v>
      </c>
    </row>
    <row r="902" s="11" customFormat="1" ht="22.8" customHeight="1">
      <c r="A902" s="11"/>
      <c r="B902" s="197"/>
      <c r="C902" s="198"/>
      <c r="D902" s="199" t="s">
        <v>76</v>
      </c>
      <c r="E902" s="253" t="s">
        <v>1714</v>
      </c>
      <c r="F902" s="253" t="s">
        <v>1715</v>
      </c>
      <c r="G902" s="198"/>
      <c r="H902" s="198"/>
      <c r="I902" s="201"/>
      <c r="J902" s="254">
        <f>BK902</f>
        <v>0</v>
      </c>
      <c r="K902" s="198"/>
      <c r="L902" s="203"/>
      <c r="M902" s="204"/>
      <c r="N902" s="205"/>
      <c r="O902" s="205"/>
      <c r="P902" s="206">
        <f>SUM(P903:P946)</f>
        <v>0</v>
      </c>
      <c r="Q902" s="205"/>
      <c r="R902" s="206">
        <f>SUM(R903:R946)</f>
        <v>0</v>
      </c>
      <c r="S902" s="205"/>
      <c r="T902" s="207">
        <f>SUM(T903:T946)</f>
        <v>0</v>
      </c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R902" s="208" t="s">
        <v>87</v>
      </c>
      <c r="AT902" s="209" t="s">
        <v>76</v>
      </c>
      <c r="AU902" s="209" t="s">
        <v>85</v>
      </c>
      <c r="AY902" s="208" t="s">
        <v>133</v>
      </c>
      <c r="BK902" s="210">
        <f>SUM(BK903:BK946)</f>
        <v>0</v>
      </c>
    </row>
    <row r="903" s="2" customFormat="1" ht="24.15" customHeight="1">
      <c r="A903" s="38"/>
      <c r="B903" s="39"/>
      <c r="C903" s="211" t="s">
        <v>486</v>
      </c>
      <c r="D903" s="211" t="s">
        <v>134</v>
      </c>
      <c r="E903" s="212" t="s">
        <v>1716</v>
      </c>
      <c r="F903" s="213" t="s">
        <v>1717</v>
      </c>
      <c r="G903" s="214" t="s">
        <v>304</v>
      </c>
      <c r="H903" s="215">
        <v>34.700000000000003</v>
      </c>
      <c r="I903" s="216"/>
      <c r="J903" s="217">
        <f>ROUND(I903*H903,2)</f>
        <v>0</v>
      </c>
      <c r="K903" s="218"/>
      <c r="L903" s="44"/>
      <c r="M903" s="219" t="s">
        <v>1</v>
      </c>
      <c r="N903" s="220" t="s">
        <v>42</v>
      </c>
      <c r="O903" s="91"/>
      <c r="P903" s="221">
        <f>O903*H903</f>
        <v>0</v>
      </c>
      <c r="Q903" s="221">
        <v>0</v>
      </c>
      <c r="R903" s="221">
        <f>Q903*H903</f>
        <v>0</v>
      </c>
      <c r="S903" s="221">
        <v>0</v>
      </c>
      <c r="T903" s="222">
        <f>S903*H903</f>
        <v>0</v>
      </c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R903" s="223" t="s">
        <v>161</v>
      </c>
      <c r="AT903" s="223" t="s">
        <v>134</v>
      </c>
      <c r="AU903" s="223" t="s">
        <v>87</v>
      </c>
      <c r="AY903" s="17" t="s">
        <v>133</v>
      </c>
      <c r="BE903" s="224">
        <f>IF(N903="základní",J903,0)</f>
        <v>0</v>
      </c>
      <c r="BF903" s="224">
        <f>IF(N903="snížená",J903,0)</f>
        <v>0</v>
      </c>
      <c r="BG903" s="224">
        <f>IF(N903="zákl. přenesená",J903,0)</f>
        <v>0</v>
      </c>
      <c r="BH903" s="224">
        <f>IF(N903="sníž. přenesená",J903,0)</f>
        <v>0</v>
      </c>
      <c r="BI903" s="224">
        <f>IF(N903="nulová",J903,0)</f>
        <v>0</v>
      </c>
      <c r="BJ903" s="17" t="s">
        <v>85</v>
      </c>
      <c r="BK903" s="224">
        <f>ROUND(I903*H903,2)</f>
        <v>0</v>
      </c>
      <c r="BL903" s="17" t="s">
        <v>161</v>
      </c>
      <c r="BM903" s="223" t="s">
        <v>1718</v>
      </c>
    </row>
    <row r="904" s="13" customFormat="1">
      <c r="A904" s="13"/>
      <c r="B904" s="255"/>
      <c r="C904" s="256"/>
      <c r="D904" s="225" t="s">
        <v>939</v>
      </c>
      <c r="E904" s="257" t="s">
        <v>1</v>
      </c>
      <c r="F904" s="258" t="s">
        <v>1719</v>
      </c>
      <c r="G904" s="256"/>
      <c r="H904" s="259">
        <v>14.800000000000001</v>
      </c>
      <c r="I904" s="260"/>
      <c r="J904" s="256"/>
      <c r="K904" s="256"/>
      <c r="L904" s="261"/>
      <c r="M904" s="262"/>
      <c r="N904" s="263"/>
      <c r="O904" s="263"/>
      <c r="P904" s="263"/>
      <c r="Q904" s="263"/>
      <c r="R904" s="263"/>
      <c r="S904" s="263"/>
      <c r="T904" s="264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65" t="s">
        <v>939</v>
      </c>
      <c r="AU904" s="265" t="s">
        <v>87</v>
      </c>
      <c r="AV904" s="13" t="s">
        <v>87</v>
      </c>
      <c r="AW904" s="13" t="s">
        <v>34</v>
      </c>
      <c r="AX904" s="13" t="s">
        <v>77</v>
      </c>
      <c r="AY904" s="265" t="s">
        <v>133</v>
      </c>
    </row>
    <row r="905" s="13" customFormat="1">
      <c r="A905" s="13"/>
      <c r="B905" s="255"/>
      <c r="C905" s="256"/>
      <c r="D905" s="225" t="s">
        <v>939</v>
      </c>
      <c r="E905" s="257" t="s">
        <v>1</v>
      </c>
      <c r="F905" s="258" t="s">
        <v>1720</v>
      </c>
      <c r="G905" s="256"/>
      <c r="H905" s="259">
        <v>19.899999999999999</v>
      </c>
      <c r="I905" s="260"/>
      <c r="J905" s="256"/>
      <c r="K905" s="256"/>
      <c r="L905" s="261"/>
      <c r="M905" s="262"/>
      <c r="N905" s="263"/>
      <c r="O905" s="263"/>
      <c r="P905" s="263"/>
      <c r="Q905" s="263"/>
      <c r="R905" s="263"/>
      <c r="S905" s="263"/>
      <c r="T905" s="264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65" t="s">
        <v>939</v>
      </c>
      <c r="AU905" s="265" t="s">
        <v>87</v>
      </c>
      <c r="AV905" s="13" t="s">
        <v>87</v>
      </c>
      <c r="AW905" s="13" t="s">
        <v>34</v>
      </c>
      <c r="AX905" s="13" t="s">
        <v>77</v>
      </c>
      <c r="AY905" s="265" t="s">
        <v>133</v>
      </c>
    </row>
    <row r="906" s="14" customFormat="1">
      <c r="A906" s="14"/>
      <c r="B906" s="266"/>
      <c r="C906" s="267"/>
      <c r="D906" s="225" t="s">
        <v>939</v>
      </c>
      <c r="E906" s="268" t="s">
        <v>1</v>
      </c>
      <c r="F906" s="269" t="s">
        <v>941</v>
      </c>
      <c r="G906" s="267"/>
      <c r="H906" s="270">
        <v>34.700000000000003</v>
      </c>
      <c r="I906" s="271"/>
      <c r="J906" s="267"/>
      <c r="K906" s="267"/>
      <c r="L906" s="272"/>
      <c r="M906" s="273"/>
      <c r="N906" s="274"/>
      <c r="O906" s="274"/>
      <c r="P906" s="274"/>
      <c r="Q906" s="274"/>
      <c r="R906" s="274"/>
      <c r="S906" s="274"/>
      <c r="T906" s="275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76" t="s">
        <v>939</v>
      </c>
      <c r="AU906" s="276" t="s">
        <v>87</v>
      </c>
      <c r="AV906" s="14" t="s">
        <v>138</v>
      </c>
      <c r="AW906" s="14" t="s">
        <v>34</v>
      </c>
      <c r="AX906" s="14" t="s">
        <v>85</v>
      </c>
      <c r="AY906" s="276" t="s">
        <v>133</v>
      </c>
    </row>
    <row r="907" s="2" customFormat="1" ht="16.5" customHeight="1">
      <c r="A907" s="38"/>
      <c r="B907" s="39"/>
      <c r="C907" s="211" t="s">
        <v>1721</v>
      </c>
      <c r="D907" s="211" t="s">
        <v>134</v>
      </c>
      <c r="E907" s="212" t="s">
        <v>1722</v>
      </c>
      <c r="F907" s="213" t="s">
        <v>1723</v>
      </c>
      <c r="G907" s="214" t="s">
        <v>304</v>
      </c>
      <c r="H907" s="215">
        <v>24.550000000000001</v>
      </c>
      <c r="I907" s="216"/>
      <c r="J907" s="217">
        <f>ROUND(I907*H907,2)</f>
        <v>0</v>
      </c>
      <c r="K907" s="218"/>
      <c r="L907" s="44"/>
      <c r="M907" s="219" t="s">
        <v>1</v>
      </c>
      <c r="N907" s="220" t="s">
        <v>42</v>
      </c>
      <c r="O907" s="91"/>
      <c r="P907" s="221">
        <f>O907*H907</f>
        <v>0</v>
      </c>
      <c r="Q907" s="221">
        <v>0</v>
      </c>
      <c r="R907" s="221">
        <f>Q907*H907</f>
        <v>0</v>
      </c>
      <c r="S907" s="221">
        <v>0</v>
      </c>
      <c r="T907" s="222">
        <f>S907*H907</f>
        <v>0</v>
      </c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R907" s="223" t="s">
        <v>161</v>
      </c>
      <c r="AT907" s="223" t="s">
        <v>134</v>
      </c>
      <c r="AU907" s="223" t="s">
        <v>87</v>
      </c>
      <c r="AY907" s="17" t="s">
        <v>133</v>
      </c>
      <c r="BE907" s="224">
        <f>IF(N907="základní",J907,0)</f>
        <v>0</v>
      </c>
      <c r="BF907" s="224">
        <f>IF(N907="snížená",J907,0)</f>
        <v>0</v>
      </c>
      <c r="BG907" s="224">
        <f>IF(N907="zákl. přenesená",J907,0)</f>
        <v>0</v>
      </c>
      <c r="BH907" s="224">
        <f>IF(N907="sníž. přenesená",J907,0)</f>
        <v>0</v>
      </c>
      <c r="BI907" s="224">
        <f>IF(N907="nulová",J907,0)</f>
        <v>0</v>
      </c>
      <c r="BJ907" s="17" t="s">
        <v>85</v>
      </c>
      <c r="BK907" s="224">
        <f>ROUND(I907*H907,2)</f>
        <v>0</v>
      </c>
      <c r="BL907" s="17" t="s">
        <v>161</v>
      </c>
      <c r="BM907" s="223" t="s">
        <v>1724</v>
      </c>
    </row>
    <row r="908" s="15" customFormat="1">
      <c r="A908" s="15"/>
      <c r="B908" s="277"/>
      <c r="C908" s="278"/>
      <c r="D908" s="225" t="s">
        <v>939</v>
      </c>
      <c r="E908" s="279" t="s">
        <v>1</v>
      </c>
      <c r="F908" s="280" t="s">
        <v>1725</v>
      </c>
      <c r="G908" s="278"/>
      <c r="H908" s="279" t="s">
        <v>1</v>
      </c>
      <c r="I908" s="281"/>
      <c r="J908" s="278"/>
      <c r="K908" s="278"/>
      <c r="L908" s="282"/>
      <c r="M908" s="283"/>
      <c r="N908" s="284"/>
      <c r="O908" s="284"/>
      <c r="P908" s="284"/>
      <c r="Q908" s="284"/>
      <c r="R908" s="284"/>
      <c r="S908" s="284"/>
      <c r="T908" s="28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T908" s="286" t="s">
        <v>939</v>
      </c>
      <c r="AU908" s="286" t="s">
        <v>87</v>
      </c>
      <c r="AV908" s="15" t="s">
        <v>85</v>
      </c>
      <c r="AW908" s="15" t="s">
        <v>34</v>
      </c>
      <c r="AX908" s="15" t="s">
        <v>77</v>
      </c>
      <c r="AY908" s="286" t="s">
        <v>133</v>
      </c>
    </row>
    <row r="909" s="13" customFormat="1">
      <c r="A909" s="13"/>
      <c r="B909" s="255"/>
      <c r="C909" s="256"/>
      <c r="D909" s="225" t="s">
        <v>939</v>
      </c>
      <c r="E909" s="257" t="s">
        <v>1</v>
      </c>
      <c r="F909" s="258" t="s">
        <v>1726</v>
      </c>
      <c r="G909" s="256"/>
      <c r="H909" s="259">
        <v>24.550000000000001</v>
      </c>
      <c r="I909" s="260"/>
      <c r="J909" s="256"/>
      <c r="K909" s="256"/>
      <c r="L909" s="261"/>
      <c r="M909" s="262"/>
      <c r="N909" s="263"/>
      <c r="O909" s="263"/>
      <c r="P909" s="263"/>
      <c r="Q909" s="263"/>
      <c r="R909" s="263"/>
      <c r="S909" s="263"/>
      <c r="T909" s="264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65" t="s">
        <v>939</v>
      </c>
      <c r="AU909" s="265" t="s">
        <v>87</v>
      </c>
      <c r="AV909" s="13" t="s">
        <v>87</v>
      </c>
      <c r="AW909" s="13" t="s">
        <v>34</v>
      </c>
      <c r="AX909" s="13" t="s">
        <v>77</v>
      </c>
      <c r="AY909" s="265" t="s">
        <v>133</v>
      </c>
    </row>
    <row r="910" s="14" customFormat="1">
      <c r="A910" s="14"/>
      <c r="B910" s="266"/>
      <c r="C910" s="267"/>
      <c r="D910" s="225" t="s">
        <v>939</v>
      </c>
      <c r="E910" s="268" t="s">
        <v>1</v>
      </c>
      <c r="F910" s="269" t="s">
        <v>941</v>
      </c>
      <c r="G910" s="267"/>
      <c r="H910" s="270">
        <v>24.550000000000001</v>
      </c>
      <c r="I910" s="271"/>
      <c r="J910" s="267"/>
      <c r="K910" s="267"/>
      <c r="L910" s="272"/>
      <c r="M910" s="273"/>
      <c r="N910" s="274"/>
      <c r="O910" s="274"/>
      <c r="P910" s="274"/>
      <c r="Q910" s="274"/>
      <c r="R910" s="274"/>
      <c r="S910" s="274"/>
      <c r="T910" s="275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76" t="s">
        <v>939</v>
      </c>
      <c r="AU910" s="276" t="s">
        <v>87</v>
      </c>
      <c r="AV910" s="14" t="s">
        <v>138</v>
      </c>
      <c r="AW910" s="14" t="s">
        <v>34</v>
      </c>
      <c r="AX910" s="14" t="s">
        <v>85</v>
      </c>
      <c r="AY910" s="276" t="s">
        <v>133</v>
      </c>
    </row>
    <row r="911" s="2" customFormat="1" ht="21.75" customHeight="1">
      <c r="A911" s="38"/>
      <c r="B911" s="39"/>
      <c r="C911" s="211" t="s">
        <v>490</v>
      </c>
      <c r="D911" s="211" t="s">
        <v>134</v>
      </c>
      <c r="E911" s="212" t="s">
        <v>1727</v>
      </c>
      <c r="F911" s="213" t="s">
        <v>1728</v>
      </c>
      <c r="G911" s="214" t="s">
        <v>304</v>
      </c>
      <c r="H911" s="215">
        <v>9.9000000000000004</v>
      </c>
      <c r="I911" s="216"/>
      <c r="J911" s="217">
        <f>ROUND(I911*H911,2)</f>
        <v>0</v>
      </c>
      <c r="K911" s="218"/>
      <c r="L911" s="44"/>
      <c r="M911" s="219" t="s">
        <v>1</v>
      </c>
      <c r="N911" s="220" t="s">
        <v>42</v>
      </c>
      <c r="O911" s="91"/>
      <c r="P911" s="221">
        <f>O911*H911</f>
        <v>0</v>
      </c>
      <c r="Q911" s="221">
        <v>0</v>
      </c>
      <c r="R911" s="221">
        <f>Q911*H911</f>
        <v>0</v>
      </c>
      <c r="S911" s="221">
        <v>0</v>
      </c>
      <c r="T911" s="222">
        <f>S911*H911</f>
        <v>0</v>
      </c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R911" s="223" t="s">
        <v>161</v>
      </c>
      <c r="AT911" s="223" t="s">
        <v>134</v>
      </c>
      <c r="AU911" s="223" t="s">
        <v>87</v>
      </c>
      <c r="AY911" s="17" t="s">
        <v>133</v>
      </c>
      <c r="BE911" s="224">
        <f>IF(N911="základní",J911,0)</f>
        <v>0</v>
      </c>
      <c r="BF911" s="224">
        <f>IF(N911="snížená",J911,0)</f>
        <v>0</v>
      </c>
      <c r="BG911" s="224">
        <f>IF(N911="zákl. přenesená",J911,0)</f>
        <v>0</v>
      </c>
      <c r="BH911" s="224">
        <f>IF(N911="sníž. přenesená",J911,0)</f>
        <v>0</v>
      </c>
      <c r="BI911" s="224">
        <f>IF(N911="nulová",J911,0)</f>
        <v>0</v>
      </c>
      <c r="BJ911" s="17" t="s">
        <v>85</v>
      </c>
      <c r="BK911" s="224">
        <f>ROUND(I911*H911,2)</f>
        <v>0</v>
      </c>
      <c r="BL911" s="17" t="s">
        <v>161</v>
      </c>
      <c r="BM911" s="223" t="s">
        <v>1729</v>
      </c>
    </row>
    <row r="912" s="15" customFormat="1">
      <c r="A912" s="15"/>
      <c r="B912" s="277"/>
      <c r="C912" s="278"/>
      <c r="D912" s="225" t="s">
        <v>939</v>
      </c>
      <c r="E912" s="279" t="s">
        <v>1</v>
      </c>
      <c r="F912" s="280" t="s">
        <v>1083</v>
      </c>
      <c r="G912" s="278"/>
      <c r="H912" s="279" t="s">
        <v>1</v>
      </c>
      <c r="I912" s="281"/>
      <c r="J912" s="278"/>
      <c r="K912" s="278"/>
      <c r="L912" s="282"/>
      <c r="M912" s="283"/>
      <c r="N912" s="284"/>
      <c r="O912" s="284"/>
      <c r="P912" s="284"/>
      <c r="Q912" s="284"/>
      <c r="R912" s="284"/>
      <c r="S912" s="284"/>
      <c r="T912" s="28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T912" s="286" t="s">
        <v>939</v>
      </c>
      <c r="AU912" s="286" t="s">
        <v>87</v>
      </c>
      <c r="AV912" s="15" t="s">
        <v>85</v>
      </c>
      <c r="AW912" s="15" t="s">
        <v>34</v>
      </c>
      <c r="AX912" s="15" t="s">
        <v>77</v>
      </c>
      <c r="AY912" s="286" t="s">
        <v>133</v>
      </c>
    </row>
    <row r="913" s="13" customFormat="1">
      <c r="A913" s="13"/>
      <c r="B913" s="255"/>
      <c r="C913" s="256"/>
      <c r="D913" s="225" t="s">
        <v>939</v>
      </c>
      <c r="E913" s="257" t="s">
        <v>1</v>
      </c>
      <c r="F913" s="258" t="s">
        <v>1730</v>
      </c>
      <c r="G913" s="256"/>
      <c r="H913" s="259">
        <v>9.9000000000000004</v>
      </c>
      <c r="I913" s="260"/>
      <c r="J913" s="256"/>
      <c r="K913" s="256"/>
      <c r="L913" s="261"/>
      <c r="M913" s="262"/>
      <c r="N913" s="263"/>
      <c r="O913" s="263"/>
      <c r="P913" s="263"/>
      <c r="Q913" s="263"/>
      <c r="R913" s="263"/>
      <c r="S913" s="263"/>
      <c r="T913" s="264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65" t="s">
        <v>939</v>
      </c>
      <c r="AU913" s="265" t="s">
        <v>87</v>
      </c>
      <c r="AV913" s="13" t="s">
        <v>87</v>
      </c>
      <c r="AW913" s="13" t="s">
        <v>34</v>
      </c>
      <c r="AX913" s="13" t="s">
        <v>77</v>
      </c>
      <c r="AY913" s="265" t="s">
        <v>133</v>
      </c>
    </row>
    <row r="914" s="14" customFormat="1">
      <c r="A914" s="14"/>
      <c r="B914" s="266"/>
      <c r="C914" s="267"/>
      <c r="D914" s="225" t="s">
        <v>939</v>
      </c>
      <c r="E914" s="268" t="s">
        <v>1</v>
      </c>
      <c r="F914" s="269" t="s">
        <v>941</v>
      </c>
      <c r="G914" s="267"/>
      <c r="H914" s="270">
        <v>9.9000000000000004</v>
      </c>
      <c r="I914" s="271"/>
      <c r="J914" s="267"/>
      <c r="K914" s="267"/>
      <c r="L914" s="272"/>
      <c r="M914" s="273"/>
      <c r="N914" s="274"/>
      <c r="O914" s="274"/>
      <c r="P914" s="274"/>
      <c r="Q914" s="274"/>
      <c r="R914" s="274"/>
      <c r="S914" s="274"/>
      <c r="T914" s="275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76" t="s">
        <v>939</v>
      </c>
      <c r="AU914" s="276" t="s">
        <v>87</v>
      </c>
      <c r="AV914" s="14" t="s">
        <v>138</v>
      </c>
      <c r="AW914" s="14" t="s">
        <v>34</v>
      </c>
      <c r="AX914" s="14" t="s">
        <v>85</v>
      </c>
      <c r="AY914" s="276" t="s">
        <v>133</v>
      </c>
    </row>
    <row r="915" s="2" customFormat="1" ht="16.5" customHeight="1">
      <c r="A915" s="38"/>
      <c r="B915" s="39"/>
      <c r="C915" s="211" t="s">
        <v>1731</v>
      </c>
      <c r="D915" s="211" t="s">
        <v>134</v>
      </c>
      <c r="E915" s="212" t="s">
        <v>1732</v>
      </c>
      <c r="F915" s="213" t="s">
        <v>1733</v>
      </c>
      <c r="G915" s="214" t="s">
        <v>304</v>
      </c>
      <c r="H915" s="215">
        <v>7</v>
      </c>
      <c r="I915" s="216"/>
      <c r="J915" s="217">
        <f>ROUND(I915*H915,2)</f>
        <v>0</v>
      </c>
      <c r="K915" s="218"/>
      <c r="L915" s="44"/>
      <c r="M915" s="219" t="s">
        <v>1</v>
      </c>
      <c r="N915" s="220" t="s">
        <v>42</v>
      </c>
      <c r="O915" s="91"/>
      <c r="P915" s="221">
        <f>O915*H915</f>
        <v>0</v>
      </c>
      <c r="Q915" s="221">
        <v>0</v>
      </c>
      <c r="R915" s="221">
        <f>Q915*H915</f>
        <v>0</v>
      </c>
      <c r="S915" s="221">
        <v>0</v>
      </c>
      <c r="T915" s="222">
        <f>S915*H915</f>
        <v>0</v>
      </c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R915" s="223" t="s">
        <v>161</v>
      </c>
      <c r="AT915" s="223" t="s">
        <v>134</v>
      </c>
      <c r="AU915" s="223" t="s">
        <v>87</v>
      </c>
      <c r="AY915" s="17" t="s">
        <v>133</v>
      </c>
      <c r="BE915" s="224">
        <f>IF(N915="základní",J915,0)</f>
        <v>0</v>
      </c>
      <c r="BF915" s="224">
        <f>IF(N915="snížená",J915,0)</f>
        <v>0</v>
      </c>
      <c r="BG915" s="224">
        <f>IF(N915="zákl. přenesená",J915,0)</f>
        <v>0</v>
      </c>
      <c r="BH915" s="224">
        <f>IF(N915="sníž. přenesená",J915,0)</f>
        <v>0</v>
      </c>
      <c r="BI915" s="224">
        <f>IF(N915="nulová",J915,0)</f>
        <v>0</v>
      </c>
      <c r="BJ915" s="17" t="s">
        <v>85</v>
      </c>
      <c r="BK915" s="224">
        <f>ROUND(I915*H915,2)</f>
        <v>0</v>
      </c>
      <c r="BL915" s="17" t="s">
        <v>161</v>
      </c>
      <c r="BM915" s="223" t="s">
        <v>1734</v>
      </c>
    </row>
    <row r="916" s="13" customFormat="1">
      <c r="A916" s="13"/>
      <c r="B916" s="255"/>
      <c r="C916" s="256"/>
      <c r="D916" s="225" t="s">
        <v>939</v>
      </c>
      <c r="E916" s="257" t="s">
        <v>1</v>
      </c>
      <c r="F916" s="258" t="s">
        <v>1735</v>
      </c>
      <c r="G916" s="256"/>
      <c r="H916" s="259">
        <v>7</v>
      </c>
      <c r="I916" s="260"/>
      <c r="J916" s="256"/>
      <c r="K916" s="256"/>
      <c r="L916" s="261"/>
      <c r="M916" s="262"/>
      <c r="N916" s="263"/>
      <c r="O916" s="263"/>
      <c r="P916" s="263"/>
      <c r="Q916" s="263"/>
      <c r="R916" s="263"/>
      <c r="S916" s="263"/>
      <c r="T916" s="264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65" t="s">
        <v>939</v>
      </c>
      <c r="AU916" s="265" t="s">
        <v>87</v>
      </c>
      <c r="AV916" s="13" t="s">
        <v>87</v>
      </c>
      <c r="AW916" s="13" t="s">
        <v>34</v>
      </c>
      <c r="AX916" s="13" t="s">
        <v>77</v>
      </c>
      <c r="AY916" s="265" t="s">
        <v>133</v>
      </c>
    </row>
    <row r="917" s="14" customFormat="1">
      <c r="A917" s="14"/>
      <c r="B917" s="266"/>
      <c r="C917" s="267"/>
      <c r="D917" s="225" t="s">
        <v>939</v>
      </c>
      <c r="E917" s="268" t="s">
        <v>1</v>
      </c>
      <c r="F917" s="269" t="s">
        <v>941</v>
      </c>
      <c r="G917" s="267"/>
      <c r="H917" s="270">
        <v>7</v>
      </c>
      <c r="I917" s="271"/>
      <c r="J917" s="267"/>
      <c r="K917" s="267"/>
      <c r="L917" s="272"/>
      <c r="M917" s="273"/>
      <c r="N917" s="274"/>
      <c r="O917" s="274"/>
      <c r="P917" s="274"/>
      <c r="Q917" s="274"/>
      <c r="R917" s="274"/>
      <c r="S917" s="274"/>
      <c r="T917" s="275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76" t="s">
        <v>939</v>
      </c>
      <c r="AU917" s="276" t="s">
        <v>87</v>
      </c>
      <c r="AV917" s="14" t="s">
        <v>138</v>
      </c>
      <c r="AW917" s="14" t="s">
        <v>34</v>
      </c>
      <c r="AX917" s="14" t="s">
        <v>85</v>
      </c>
      <c r="AY917" s="276" t="s">
        <v>133</v>
      </c>
    </row>
    <row r="918" s="2" customFormat="1" ht="21.75" customHeight="1">
      <c r="A918" s="38"/>
      <c r="B918" s="39"/>
      <c r="C918" s="211" t="s">
        <v>493</v>
      </c>
      <c r="D918" s="211" t="s">
        <v>134</v>
      </c>
      <c r="E918" s="212" t="s">
        <v>1736</v>
      </c>
      <c r="F918" s="213" t="s">
        <v>1737</v>
      </c>
      <c r="G918" s="214" t="s">
        <v>304</v>
      </c>
      <c r="H918" s="215">
        <v>7.9199999999999999</v>
      </c>
      <c r="I918" s="216"/>
      <c r="J918" s="217">
        <f>ROUND(I918*H918,2)</f>
        <v>0</v>
      </c>
      <c r="K918" s="218"/>
      <c r="L918" s="44"/>
      <c r="M918" s="219" t="s">
        <v>1</v>
      </c>
      <c r="N918" s="220" t="s">
        <v>42</v>
      </c>
      <c r="O918" s="91"/>
      <c r="P918" s="221">
        <f>O918*H918</f>
        <v>0</v>
      </c>
      <c r="Q918" s="221">
        <v>0</v>
      </c>
      <c r="R918" s="221">
        <f>Q918*H918</f>
        <v>0</v>
      </c>
      <c r="S918" s="221">
        <v>0</v>
      </c>
      <c r="T918" s="222">
        <f>S918*H918</f>
        <v>0</v>
      </c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R918" s="223" t="s">
        <v>161</v>
      </c>
      <c r="AT918" s="223" t="s">
        <v>134</v>
      </c>
      <c r="AU918" s="223" t="s">
        <v>87</v>
      </c>
      <c r="AY918" s="17" t="s">
        <v>133</v>
      </c>
      <c r="BE918" s="224">
        <f>IF(N918="základní",J918,0)</f>
        <v>0</v>
      </c>
      <c r="BF918" s="224">
        <f>IF(N918="snížená",J918,0)</f>
        <v>0</v>
      </c>
      <c r="BG918" s="224">
        <f>IF(N918="zákl. přenesená",J918,0)</f>
        <v>0</v>
      </c>
      <c r="BH918" s="224">
        <f>IF(N918="sníž. přenesená",J918,0)</f>
        <v>0</v>
      </c>
      <c r="BI918" s="224">
        <f>IF(N918="nulová",J918,0)</f>
        <v>0</v>
      </c>
      <c r="BJ918" s="17" t="s">
        <v>85</v>
      </c>
      <c r="BK918" s="224">
        <f>ROUND(I918*H918,2)</f>
        <v>0</v>
      </c>
      <c r="BL918" s="17" t="s">
        <v>161</v>
      </c>
      <c r="BM918" s="223" t="s">
        <v>1738</v>
      </c>
    </row>
    <row r="919" s="15" customFormat="1">
      <c r="A919" s="15"/>
      <c r="B919" s="277"/>
      <c r="C919" s="278"/>
      <c r="D919" s="225" t="s">
        <v>939</v>
      </c>
      <c r="E919" s="279" t="s">
        <v>1</v>
      </c>
      <c r="F919" s="280" t="s">
        <v>1739</v>
      </c>
      <c r="G919" s="278"/>
      <c r="H919" s="279" t="s">
        <v>1</v>
      </c>
      <c r="I919" s="281"/>
      <c r="J919" s="278"/>
      <c r="K919" s="278"/>
      <c r="L919" s="282"/>
      <c r="M919" s="283"/>
      <c r="N919" s="284"/>
      <c r="O919" s="284"/>
      <c r="P919" s="284"/>
      <c r="Q919" s="284"/>
      <c r="R919" s="284"/>
      <c r="S919" s="284"/>
      <c r="T919" s="28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T919" s="286" t="s">
        <v>939</v>
      </c>
      <c r="AU919" s="286" t="s">
        <v>87</v>
      </c>
      <c r="AV919" s="15" t="s">
        <v>85</v>
      </c>
      <c r="AW919" s="15" t="s">
        <v>34</v>
      </c>
      <c r="AX919" s="15" t="s">
        <v>77</v>
      </c>
      <c r="AY919" s="286" t="s">
        <v>133</v>
      </c>
    </row>
    <row r="920" s="13" customFormat="1">
      <c r="A920" s="13"/>
      <c r="B920" s="255"/>
      <c r="C920" s="256"/>
      <c r="D920" s="225" t="s">
        <v>939</v>
      </c>
      <c r="E920" s="257" t="s">
        <v>1</v>
      </c>
      <c r="F920" s="258" t="s">
        <v>1740</v>
      </c>
      <c r="G920" s="256"/>
      <c r="H920" s="259">
        <v>7.9199999999999999</v>
      </c>
      <c r="I920" s="260"/>
      <c r="J920" s="256"/>
      <c r="K920" s="256"/>
      <c r="L920" s="261"/>
      <c r="M920" s="262"/>
      <c r="N920" s="263"/>
      <c r="O920" s="263"/>
      <c r="P920" s="263"/>
      <c r="Q920" s="263"/>
      <c r="R920" s="263"/>
      <c r="S920" s="263"/>
      <c r="T920" s="264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65" t="s">
        <v>939</v>
      </c>
      <c r="AU920" s="265" t="s">
        <v>87</v>
      </c>
      <c r="AV920" s="13" t="s">
        <v>87</v>
      </c>
      <c r="AW920" s="13" t="s">
        <v>34</v>
      </c>
      <c r="AX920" s="13" t="s">
        <v>77</v>
      </c>
      <c r="AY920" s="265" t="s">
        <v>133</v>
      </c>
    </row>
    <row r="921" s="14" customFormat="1">
      <c r="A921" s="14"/>
      <c r="B921" s="266"/>
      <c r="C921" s="267"/>
      <c r="D921" s="225" t="s">
        <v>939</v>
      </c>
      <c r="E921" s="268" t="s">
        <v>1</v>
      </c>
      <c r="F921" s="269" t="s">
        <v>941</v>
      </c>
      <c r="G921" s="267"/>
      <c r="H921" s="270">
        <v>7.9199999999999999</v>
      </c>
      <c r="I921" s="271"/>
      <c r="J921" s="267"/>
      <c r="K921" s="267"/>
      <c r="L921" s="272"/>
      <c r="M921" s="273"/>
      <c r="N921" s="274"/>
      <c r="O921" s="274"/>
      <c r="P921" s="274"/>
      <c r="Q921" s="274"/>
      <c r="R921" s="274"/>
      <c r="S921" s="274"/>
      <c r="T921" s="275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76" t="s">
        <v>939</v>
      </c>
      <c r="AU921" s="276" t="s">
        <v>87</v>
      </c>
      <c r="AV921" s="14" t="s">
        <v>138</v>
      </c>
      <c r="AW921" s="14" t="s">
        <v>34</v>
      </c>
      <c r="AX921" s="14" t="s">
        <v>85</v>
      </c>
      <c r="AY921" s="276" t="s">
        <v>133</v>
      </c>
    </row>
    <row r="922" s="2" customFormat="1" ht="24.15" customHeight="1">
      <c r="A922" s="38"/>
      <c r="B922" s="39"/>
      <c r="C922" s="211" t="s">
        <v>1741</v>
      </c>
      <c r="D922" s="211" t="s">
        <v>134</v>
      </c>
      <c r="E922" s="212" t="s">
        <v>1742</v>
      </c>
      <c r="F922" s="213" t="s">
        <v>1743</v>
      </c>
      <c r="G922" s="214" t="s">
        <v>304</v>
      </c>
      <c r="H922" s="215">
        <v>24.550000000000001</v>
      </c>
      <c r="I922" s="216"/>
      <c r="J922" s="217">
        <f>ROUND(I922*H922,2)</f>
        <v>0</v>
      </c>
      <c r="K922" s="218"/>
      <c r="L922" s="44"/>
      <c r="M922" s="219" t="s">
        <v>1</v>
      </c>
      <c r="N922" s="220" t="s">
        <v>42</v>
      </c>
      <c r="O922" s="91"/>
      <c r="P922" s="221">
        <f>O922*H922</f>
        <v>0</v>
      </c>
      <c r="Q922" s="221">
        <v>0</v>
      </c>
      <c r="R922" s="221">
        <f>Q922*H922</f>
        <v>0</v>
      </c>
      <c r="S922" s="221">
        <v>0</v>
      </c>
      <c r="T922" s="222">
        <f>S922*H922</f>
        <v>0</v>
      </c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R922" s="223" t="s">
        <v>161</v>
      </c>
      <c r="AT922" s="223" t="s">
        <v>134</v>
      </c>
      <c r="AU922" s="223" t="s">
        <v>87</v>
      </c>
      <c r="AY922" s="17" t="s">
        <v>133</v>
      </c>
      <c r="BE922" s="224">
        <f>IF(N922="základní",J922,0)</f>
        <v>0</v>
      </c>
      <c r="BF922" s="224">
        <f>IF(N922="snížená",J922,0)</f>
        <v>0</v>
      </c>
      <c r="BG922" s="224">
        <f>IF(N922="zákl. přenesená",J922,0)</f>
        <v>0</v>
      </c>
      <c r="BH922" s="224">
        <f>IF(N922="sníž. přenesená",J922,0)</f>
        <v>0</v>
      </c>
      <c r="BI922" s="224">
        <f>IF(N922="nulová",J922,0)</f>
        <v>0</v>
      </c>
      <c r="BJ922" s="17" t="s">
        <v>85</v>
      </c>
      <c r="BK922" s="224">
        <f>ROUND(I922*H922,2)</f>
        <v>0</v>
      </c>
      <c r="BL922" s="17" t="s">
        <v>161</v>
      </c>
      <c r="BM922" s="223" t="s">
        <v>1744</v>
      </c>
    </row>
    <row r="923" s="13" customFormat="1">
      <c r="A923" s="13"/>
      <c r="B923" s="255"/>
      <c r="C923" s="256"/>
      <c r="D923" s="225" t="s">
        <v>939</v>
      </c>
      <c r="E923" s="257" t="s">
        <v>1</v>
      </c>
      <c r="F923" s="258" t="s">
        <v>1745</v>
      </c>
      <c r="G923" s="256"/>
      <c r="H923" s="259">
        <v>24.550000000000001</v>
      </c>
      <c r="I923" s="260"/>
      <c r="J923" s="256"/>
      <c r="K923" s="256"/>
      <c r="L923" s="261"/>
      <c r="M923" s="262"/>
      <c r="N923" s="263"/>
      <c r="O923" s="263"/>
      <c r="P923" s="263"/>
      <c r="Q923" s="263"/>
      <c r="R923" s="263"/>
      <c r="S923" s="263"/>
      <c r="T923" s="264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65" t="s">
        <v>939</v>
      </c>
      <c r="AU923" s="265" t="s">
        <v>87</v>
      </c>
      <c r="AV923" s="13" t="s">
        <v>87</v>
      </c>
      <c r="AW923" s="13" t="s">
        <v>34</v>
      </c>
      <c r="AX923" s="13" t="s">
        <v>77</v>
      </c>
      <c r="AY923" s="265" t="s">
        <v>133</v>
      </c>
    </row>
    <row r="924" s="14" customFormat="1">
      <c r="A924" s="14"/>
      <c r="B924" s="266"/>
      <c r="C924" s="267"/>
      <c r="D924" s="225" t="s">
        <v>939</v>
      </c>
      <c r="E924" s="268" t="s">
        <v>1</v>
      </c>
      <c r="F924" s="269" t="s">
        <v>941</v>
      </c>
      <c r="G924" s="267"/>
      <c r="H924" s="270">
        <v>24.550000000000001</v>
      </c>
      <c r="I924" s="271"/>
      <c r="J924" s="267"/>
      <c r="K924" s="267"/>
      <c r="L924" s="272"/>
      <c r="M924" s="273"/>
      <c r="N924" s="274"/>
      <c r="O924" s="274"/>
      <c r="P924" s="274"/>
      <c r="Q924" s="274"/>
      <c r="R924" s="274"/>
      <c r="S924" s="274"/>
      <c r="T924" s="275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76" t="s">
        <v>939</v>
      </c>
      <c r="AU924" s="276" t="s">
        <v>87</v>
      </c>
      <c r="AV924" s="14" t="s">
        <v>138</v>
      </c>
      <c r="AW924" s="14" t="s">
        <v>34</v>
      </c>
      <c r="AX924" s="14" t="s">
        <v>85</v>
      </c>
      <c r="AY924" s="276" t="s">
        <v>133</v>
      </c>
    </row>
    <row r="925" s="2" customFormat="1" ht="24.15" customHeight="1">
      <c r="A925" s="38"/>
      <c r="B925" s="39"/>
      <c r="C925" s="211" t="s">
        <v>497</v>
      </c>
      <c r="D925" s="211" t="s">
        <v>134</v>
      </c>
      <c r="E925" s="212" t="s">
        <v>1746</v>
      </c>
      <c r="F925" s="213" t="s">
        <v>1747</v>
      </c>
      <c r="G925" s="214" t="s">
        <v>304</v>
      </c>
      <c r="H925" s="215">
        <v>17.350000000000001</v>
      </c>
      <c r="I925" s="216"/>
      <c r="J925" s="217">
        <f>ROUND(I925*H925,2)</f>
        <v>0</v>
      </c>
      <c r="K925" s="218"/>
      <c r="L925" s="44"/>
      <c r="M925" s="219" t="s">
        <v>1</v>
      </c>
      <c r="N925" s="220" t="s">
        <v>42</v>
      </c>
      <c r="O925" s="91"/>
      <c r="P925" s="221">
        <f>O925*H925</f>
        <v>0</v>
      </c>
      <c r="Q925" s="221">
        <v>0</v>
      </c>
      <c r="R925" s="221">
        <f>Q925*H925</f>
        <v>0</v>
      </c>
      <c r="S925" s="221">
        <v>0</v>
      </c>
      <c r="T925" s="222">
        <f>S925*H925</f>
        <v>0</v>
      </c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R925" s="223" t="s">
        <v>161</v>
      </c>
      <c r="AT925" s="223" t="s">
        <v>134</v>
      </c>
      <c r="AU925" s="223" t="s">
        <v>87</v>
      </c>
      <c r="AY925" s="17" t="s">
        <v>133</v>
      </c>
      <c r="BE925" s="224">
        <f>IF(N925="základní",J925,0)</f>
        <v>0</v>
      </c>
      <c r="BF925" s="224">
        <f>IF(N925="snížená",J925,0)</f>
        <v>0</v>
      </c>
      <c r="BG925" s="224">
        <f>IF(N925="zákl. přenesená",J925,0)</f>
        <v>0</v>
      </c>
      <c r="BH925" s="224">
        <f>IF(N925="sníž. přenesená",J925,0)</f>
        <v>0</v>
      </c>
      <c r="BI925" s="224">
        <f>IF(N925="nulová",J925,0)</f>
        <v>0</v>
      </c>
      <c r="BJ925" s="17" t="s">
        <v>85</v>
      </c>
      <c r="BK925" s="224">
        <f>ROUND(I925*H925,2)</f>
        <v>0</v>
      </c>
      <c r="BL925" s="17" t="s">
        <v>161</v>
      </c>
      <c r="BM925" s="223" t="s">
        <v>1748</v>
      </c>
    </row>
    <row r="926" s="13" customFormat="1">
      <c r="A926" s="13"/>
      <c r="B926" s="255"/>
      <c r="C926" s="256"/>
      <c r="D926" s="225" t="s">
        <v>939</v>
      </c>
      <c r="E926" s="257" t="s">
        <v>1</v>
      </c>
      <c r="F926" s="258" t="s">
        <v>1749</v>
      </c>
      <c r="G926" s="256"/>
      <c r="H926" s="259">
        <v>7.4000000000000004</v>
      </c>
      <c r="I926" s="260"/>
      <c r="J926" s="256"/>
      <c r="K926" s="256"/>
      <c r="L926" s="261"/>
      <c r="M926" s="262"/>
      <c r="N926" s="263"/>
      <c r="O926" s="263"/>
      <c r="P926" s="263"/>
      <c r="Q926" s="263"/>
      <c r="R926" s="263"/>
      <c r="S926" s="263"/>
      <c r="T926" s="264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65" t="s">
        <v>939</v>
      </c>
      <c r="AU926" s="265" t="s">
        <v>87</v>
      </c>
      <c r="AV926" s="13" t="s">
        <v>87</v>
      </c>
      <c r="AW926" s="13" t="s">
        <v>34</v>
      </c>
      <c r="AX926" s="13" t="s">
        <v>77</v>
      </c>
      <c r="AY926" s="265" t="s">
        <v>133</v>
      </c>
    </row>
    <row r="927" s="13" customFormat="1">
      <c r="A927" s="13"/>
      <c r="B927" s="255"/>
      <c r="C927" s="256"/>
      <c r="D927" s="225" t="s">
        <v>939</v>
      </c>
      <c r="E927" s="257" t="s">
        <v>1</v>
      </c>
      <c r="F927" s="258" t="s">
        <v>1750</v>
      </c>
      <c r="G927" s="256"/>
      <c r="H927" s="259">
        <v>9.9499999999999993</v>
      </c>
      <c r="I927" s="260"/>
      <c r="J927" s="256"/>
      <c r="K927" s="256"/>
      <c r="L927" s="261"/>
      <c r="M927" s="262"/>
      <c r="N927" s="263"/>
      <c r="O927" s="263"/>
      <c r="P927" s="263"/>
      <c r="Q927" s="263"/>
      <c r="R927" s="263"/>
      <c r="S927" s="263"/>
      <c r="T927" s="264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65" t="s">
        <v>939</v>
      </c>
      <c r="AU927" s="265" t="s">
        <v>87</v>
      </c>
      <c r="AV927" s="13" t="s">
        <v>87</v>
      </c>
      <c r="AW927" s="13" t="s">
        <v>34</v>
      </c>
      <c r="AX927" s="13" t="s">
        <v>77</v>
      </c>
      <c r="AY927" s="265" t="s">
        <v>133</v>
      </c>
    </row>
    <row r="928" s="14" customFormat="1">
      <c r="A928" s="14"/>
      <c r="B928" s="266"/>
      <c r="C928" s="267"/>
      <c r="D928" s="225" t="s">
        <v>939</v>
      </c>
      <c r="E928" s="268" t="s">
        <v>1</v>
      </c>
      <c r="F928" s="269" t="s">
        <v>941</v>
      </c>
      <c r="G928" s="267"/>
      <c r="H928" s="270">
        <v>17.350000000000001</v>
      </c>
      <c r="I928" s="271"/>
      <c r="J928" s="267"/>
      <c r="K928" s="267"/>
      <c r="L928" s="272"/>
      <c r="M928" s="273"/>
      <c r="N928" s="274"/>
      <c r="O928" s="274"/>
      <c r="P928" s="274"/>
      <c r="Q928" s="274"/>
      <c r="R928" s="274"/>
      <c r="S928" s="274"/>
      <c r="T928" s="275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76" t="s">
        <v>939</v>
      </c>
      <c r="AU928" s="276" t="s">
        <v>87</v>
      </c>
      <c r="AV928" s="14" t="s">
        <v>138</v>
      </c>
      <c r="AW928" s="14" t="s">
        <v>34</v>
      </c>
      <c r="AX928" s="14" t="s">
        <v>85</v>
      </c>
      <c r="AY928" s="276" t="s">
        <v>133</v>
      </c>
    </row>
    <row r="929" s="2" customFormat="1" ht="24.15" customHeight="1">
      <c r="A929" s="38"/>
      <c r="B929" s="39"/>
      <c r="C929" s="211" t="s">
        <v>1751</v>
      </c>
      <c r="D929" s="211" t="s">
        <v>134</v>
      </c>
      <c r="E929" s="212" t="s">
        <v>1752</v>
      </c>
      <c r="F929" s="213" t="s">
        <v>1753</v>
      </c>
      <c r="G929" s="214" t="s">
        <v>304</v>
      </c>
      <c r="H929" s="215">
        <v>17.350000000000001</v>
      </c>
      <c r="I929" s="216"/>
      <c r="J929" s="217">
        <f>ROUND(I929*H929,2)</f>
        <v>0</v>
      </c>
      <c r="K929" s="218"/>
      <c r="L929" s="44"/>
      <c r="M929" s="219" t="s">
        <v>1</v>
      </c>
      <c r="N929" s="220" t="s">
        <v>42</v>
      </c>
      <c r="O929" s="91"/>
      <c r="P929" s="221">
        <f>O929*H929</f>
        <v>0</v>
      </c>
      <c r="Q929" s="221">
        <v>0</v>
      </c>
      <c r="R929" s="221">
        <f>Q929*H929</f>
        <v>0</v>
      </c>
      <c r="S929" s="221">
        <v>0</v>
      </c>
      <c r="T929" s="222">
        <f>S929*H929</f>
        <v>0</v>
      </c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R929" s="223" t="s">
        <v>161</v>
      </c>
      <c r="AT929" s="223" t="s">
        <v>134</v>
      </c>
      <c r="AU929" s="223" t="s">
        <v>87</v>
      </c>
      <c r="AY929" s="17" t="s">
        <v>133</v>
      </c>
      <c r="BE929" s="224">
        <f>IF(N929="základní",J929,0)</f>
        <v>0</v>
      </c>
      <c r="BF929" s="224">
        <f>IF(N929="snížená",J929,0)</f>
        <v>0</v>
      </c>
      <c r="BG929" s="224">
        <f>IF(N929="zákl. přenesená",J929,0)</f>
        <v>0</v>
      </c>
      <c r="BH929" s="224">
        <f>IF(N929="sníž. přenesená",J929,0)</f>
        <v>0</v>
      </c>
      <c r="BI929" s="224">
        <f>IF(N929="nulová",J929,0)</f>
        <v>0</v>
      </c>
      <c r="BJ929" s="17" t="s">
        <v>85</v>
      </c>
      <c r="BK929" s="224">
        <f>ROUND(I929*H929,2)</f>
        <v>0</v>
      </c>
      <c r="BL929" s="17" t="s">
        <v>161</v>
      </c>
      <c r="BM929" s="223" t="s">
        <v>1754</v>
      </c>
    </row>
    <row r="930" s="13" customFormat="1">
      <c r="A930" s="13"/>
      <c r="B930" s="255"/>
      <c r="C930" s="256"/>
      <c r="D930" s="225" t="s">
        <v>939</v>
      </c>
      <c r="E930" s="257" t="s">
        <v>1</v>
      </c>
      <c r="F930" s="258" t="s">
        <v>1755</v>
      </c>
      <c r="G930" s="256"/>
      <c r="H930" s="259">
        <v>7.4000000000000004</v>
      </c>
      <c r="I930" s="260"/>
      <c r="J930" s="256"/>
      <c r="K930" s="256"/>
      <c r="L930" s="261"/>
      <c r="M930" s="262"/>
      <c r="N930" s="263"/>
      <c r="O930" s="263"/>
      <c r="P930" s="263"/>
      <c r="Q930" s="263"/>
      <c r="R930" s="263"/>
      <c r="S930" s="263"/>
      <c r="T930" s="264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65" t="s">
        <v>939</v>
      </c>
      <c r="AU930" s="265" t="s">
        <v>87</v>
      </c>
      <c r="AV930" s="13" t="s">
        <v>87</v>
      </c>
      <c r="AW930" s="13" t="s">
        <v>34</v>
      </c>
      <c r="AX930" s="13" t="s">
        <v>77</v>
      </c>
      <c r="AY930" s="265" t="s">
        <v>133</v>
      </c>
    </row>
    <row r="931" s="13" customFormat="1">
      <c r="A931" s="13"/>
      <c r="B931" s="255"/>
      <c r="C931" s="256"/>
      <c r="D931" s="225" t="s">
        <v>939</v>
      </c>
      <c r="E931" s="257" t="s">
        <v>1</v>
      </c>
      <c r="F931" s="258" t="s">
        <v>1756</v>
      </c>
      <c r="G931" s="256"/>
      <c r="H931" s="259">
        <v>9.9499999999999993</v>
      </c>
      <c r="I931" s="260"/>
      <c r="J931" s="256"/>
      <c r="K931" s="256"/>
      <c r="L931" s="261"/>
      <c r="M931" s="262"/>
      <c r="N931" s="263"/>
      <c r="O931" s="263"/>
      <c r="P931" s="263"/>
      <c r="Q931" s="263"/>
      <c r="R931" s="263"/>
      <c r="S931" s="263"/>
      <c r="T931" s="264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65" t="s">
        <v>939</v>
      </c>
      <c r="AU931" s="265" t="s">
        <v>87</v>
      </c>
      <c r="AV931" s="13" t="s">
        <v>87</v>
      </c>
      <c r="AW931" s="13" t="s">
        <v>34</v>
      </c>
      <c r="AX931" s="13" t="s">
        <v>77</v>
      </c>
      <c r="AY931" s="265" t="s">
        <v>133</v>
      </c>
    </row>
    <row r="932" s="14" customFormat="1">
      <c r="A932" s="14"/>
      <c r="B932" s="266"/>
      <c r="C932" s="267"/>
      <c r="D932" s="225" t="s">
        <v>939</v>
      </c>
      <c r="E932" s="268" t="s">
        <v>1</v>
      </c>
      <c r="F932" s="269" t="s">
        <v>941</v>
      </c>
      <c r="G932" s="267"/>
      <c r="H932" s="270">
        <v>17.350000000000001</v>
      </c>
      <c r="I932" s="271"/>
      <c r="J932" s="267"/>
      <c r="K932" s="267"/>
      <c r="L932" s="272"/>
      <c r="M932" s="273"/>
      <c r="N932" s="274"/>
      <c r="O932" s="274"/>
      <c r="P932" s="274"/>
      <c r="Q932" s="274"/>
      <c r="R932" s="274"/>
      <c r="S932" s="274"/>
      <c r="T932" s="275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76" t="s">
        <v>939</v>
      </c>
      <c r="AU932" s="276" t="s">
        <v>87</v>
      </c>
      <c r="AV932" s="14" t="s">
        <v>138</v>
      </c>
      <c r="AW932" s="14" t="s">
        <v>34</v>
      </c>
      <c r="AX932" s="14" t="s">
        <v>85</v>
      </c>
      <c r="AY932" s="276" t="s">
        <v>133</v>
      </c>
    </row>
    <row r="933" s="2" customFormat="1" ht="24.15" customHeight="1">
      <c r="A933" s="38"/>
      <c r="B933" s="39"/>
      <c r="C933" s="211" t="s">
        <v>500</v>
      </c>
      <c r="D933" s="211" t="s">
        <v>134</v>
      </c>
      <c r="E933" s="212" t="s">
        <v>1757</v>
      </c>
      <c r="F933" s="213" t="s">
        <v>1758</v>
      </c>
      <c r="G933" s="214" t="s">
        <v>304</v>
      </c>
      <c r="H933" s="215">
        <v>17.350000000000001</v>
      </c>
      <c r="I933" s="216"/>
      <c r="J933" s="217">
        <f>ROUND(I933*H933,2)</f>
        <v>0</v>
      </c>
      <c r="K933" s="218"/>
      <c r="L933" s="44"/>
      <c r="M933" s="219" t="s">
        <v>1</v>
      </c>
      <c r="N933" s="220" t="s">
        <v>42</v>
      </c>
      <c r="O933" s="91"/>
      <c r="P933" s="221">
        <f>O933*H933</f>
        <v>0</v>
      </c>
      <c r="Q933" s="221">
        <v>0</v>
      </c>
      <c r="R933" s="221">
        <f>Q933*H933</f>
        <v>0</v>
      </c>
      <c r="S933" s="221">
        <v>0</v>
      </c>
      <c r="T933" s="222">
        <f>S933*H933</f>
        <v>0</v>
      </c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R933" s="223" t="s">
        <v>161</v>
      </c>
      <c r="AT933" s="223" t="s">
        <v>134</v>
      </c>
      <c r="AU933" s="223" t="s">
        <v>87</v>
      </c>
      <c r="AY933" s="17" t="s">
        <v>133</v>
      </c>
      <c r="BE933" s="224">
        <f>IF(N933="základní",J933,0)</f>
        <v>0</v>
      </c>
      <c r="BF933" s="224">
        <f>IF(N933="snížená",J933,0)</f>
        <v>0</v>
      </c>
      <c r="BG933" s="224">
        <f>IF(N933="zákl. přenesená",J933,0)</f>
        <v>0</v>
      </c>
      <c r="BH933" s="224">
        <f>IF(N933="sníž. přenesená",J933,0)</f>
        <v>0</v>
      </c>
      <c r="BI933" s="224">
        <f>IF(N933="nulová",J933,0)</f>
        <v>0</v>
      </c>
      <c r="BJ933" s="17" t="s">
        <v>85</v>
      </c>
      <c r="BK933" s="224">
        <f>ROUND(I933*H933,2)</f>
        <v>0</v>
      </c>
      <c r="BL933" s="17" t="s">
        <v>161</v>
      </c>
      <c r="BM933" s="223" t="s">
        <v>1759</v>
      </c>
    </row>
    <row r="934" s="13" customFormat="1">
      <c r="A934" s="13"/>
      <c r="B934" s="255"/>
      <c r="C934" s="256"/>
      <c r="D934" s="225" t="s">
        <v>939</v>
      </c>
      <c r="E934" s="257" t="s">
        <v>1</v>
      </c>
      <c r="F934" s="258" t="s">
        <v>1760</v>
      </c>
      <c r="G934" s="256"/>
      <c r="H934" s="259">
        <v>7.4000000000000004</v>
      </c>
      <c r="I934" s="260"/>
      <c r="J934" s="256"/>
      <c r="K934" s="256"/>
      <c r="L934" s="261"/>
      <c r="M934" s="262"/>
      <c r="N934" s="263"/>
      <c r="O934" s="263"/>
      <c r="P934" s="263"/>
      <c r="Q934" s="263"/>
      <c r="R934" s="263"/>
      <c r="S934" s="263"/>
      <c r="T934" s="264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65" t="s">
        <v>939</v>
      </c>
      <c r="AU934" s="265" t="s">
        <v>87</v>
      </c>
      <c r="AV934" s="13" t="s">
        <v>87</v>
      </c>
      <c r="AW934" s="13" t="s">
        <v>34</v>
      </c>
      <c r="AX934" s="13" t="s">
        <v>77</v>
      </c>
      <c r="AY934" s="265" t="s">
        <v>133</v>
      </c>
    </row>
    <row r="935" s="13" customFormat="1">
      <c r="A935" s="13"/>
      <c r="B935" s="255"/>
      <c r="C935" s="256"/>
      <c r="D935" s="225" t="s">
        <v>939</v>
      </c>
      <c r="E935" s="257" t="s">
        <v>1</v>
      </c>
      <c r="F935" s="258" t="s">
        <v>1761</v>
      </c>
      <c r="G935" s="256"/>
      <c r="H935" s="259">
        <v>9.9499999999999993</v>
      </c>
      <c r="I935" s="260"/>
      <c r="J935" s="256"/>
      <c r="K935" s="256"/>
      <c r="L935" s="261"/>
      <c r="M935" s="262"/>
      <c r="N935" s="263"/>
      <c r="O935" s="263"/>
      <c r="P935" s="263"/>
      <c r="Q935" s="263"/>
      <c r="R935" s="263"/>
      <c r="S935" s="263"/>
      <c r="T935" s="264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65" t="s">
        <v>939</v>
      </c>
      <c r="AU935" s="265" t="s">
        <v>87</v>
      </c>
      <c r="AV935" s="13" t="s">
        <v>87</v>
      </c>
      <c r="AW935" s="13" t="s">
        <v>34</v>
      </c>
      <c r="AX935" s="13" t="s">
        <v>77</v>
      </c>
      <c r="AY935" s="265" t="s">
        <v>133</v>
      </c>
    </row>
    <row r="936" s="14" customFormat="1">
      <c r="A936" s="14"/>
      <c r="B936" s="266"/>
      <c r="C936" s="267"/>
      <c r="D936" s="225" t="s">
        <v>939</v>
      </c>
      <c r="E936" s="268" t="s">
        <v>1</v>
      </c>
      <c r="F936" s="269" t="s">
        <v>941</v>
      </c>
      <c r="G936" s="267"/>
      <c r="H936" s="270">
        <v>17.350000000000001</v>
      </c>
      <c r="I936" s="271"/>
      <c r="J936" s="267"/>
      <c r="K936" s="267"/>
      <c r="L936" s="272"/>
      <c r="M936" s="273"/>
      <c r="N936" s="274"/>
      <c r="O936" s="274"/>
      <c r="P936" s="274"/>
      <c r="Q936" s="274"/>
      <c r="R936" s="274"/>
      <c r="S936" s="274"/>
      <c r="T936" s="275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76" t="s">
        <v>939</v>
      </c>
      <c r="AU936" s="276" t="s">
        <v>87</v>
      </c>
      <c r="AV936" s="14" t="s">
        <v>138</v>
      </c>
      <c r="AW936" s="14" t="s">
        <v>34</v>
      </c>
      <c r="AX936" s="14" t="s">
        <v>85</v>
      </c>
      <c r="AY936" s="276" t="s">
        <v>133</v>
      </c>
    </row>
    <row r="937" s="2" customFormat="1" ht="24.15" customHeight="1">
      <c r="A937" s="38"/>
      <c r="B937" s="39"/>
      <c r="C937" s="211" t="s">
        <v>1762</v>
      </c>
      <c r="D937" s="211" t="s">
        <v>134</v>
      </c>
      <c r="E937" s="212" t="s">
        <v>1763</v>
      </c>
      <c r="F937" s="213" t="s">
        <v>1764</v>
      </c>
      <c r="G937" s="214" t="s">
        <v>304</v>
      </c>
      <c r="H937" s="215">
        <v>17.350000000000001</v>
      </c>
      <c r="I937" s="216"/>
      <c r="J937" s="217">
        <f>ROUND(I937*H937,2)</f>
        <v>0</v>
      </c>
      <c r="K937" s="218"/>
      <c r="L937" s="44"/>
      <c r="M937" s="219" t="s">
        <v>1</v>
      </c>
      <c r="N937" s="220" t="s">
        <v>42</v>
      </c>
      <c r="O937" s="91"/>
      <c r="P937" s="221">
        <f>O937*H937</f>
        <v>0</v>
      </c>
      <c r="Q937" s="221">
        <v>0</v>
      </c>
      <c r="R937" s="221">
        <f>Q937*H937</f>
        <v>0</v>
      </c>
      <c r="S937" s="221">
        <v>0</v>
      </c>
      <c r="T937" s="222">
        <f>S937*H937</f>
        <v>0</v>
      </c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R937" s="223" t="s">
        <v>161</v>
      </c>
      <c r="AT937" s="223" t="s">
        <v>134</v>
      </c>
      <c r="AU937" s="223" t="s">
        <v>87</v>
      </c>
      <c r="AY937" s="17" t="s">
        <v>133</v>
      </c>
      <c r="BE937" s="224">
        <f>IF(N937="základní",J937,0)</f>
        <v>0</v>
      </c>
      <c r="BF937" s="224">
        <f>IF(N937="snížená",J937,0)</f>
        <v>0</v>
      </c>
      <c r="BG937" s="224">
        <f>IF(N937="zákl. přenesená",J937,0)</f>
        <v>0</v>
      </c>
      <c r="BH937" s="224">
        <f>IF(N937="sníž. přenesená",J937,0)</f>
        <v>0</v>
      </c>
      <c r="BI937" s="224">
        <f>IF(N937="nulová",J937,0)</f>
        <v>0</v>
      </c>
      <c r="BJ937" s="17" t="s">
        <v>85</v>
      </c>
      <c r="BK937" s="224">
        <f>ROUND(I937*H937,2)</f>
        <v>0</v>
      </c>
      <c r="BL937" s="17" t="s">
        <v>161</v>
      </c>
      <c r="BM937" s="223" t="s">
        <v>1765</v>
      </c>
    </row>
    <row r="938" s="13" customFormat="1">
      <c r="A938" s="13"/>
      <c r="B938" s="255"/>
      <c r="C938" s="256"/>
      <c r="D938" s="225" t="s">
        <v>939</v>
      </c>
      <c r="E938" s="257" t="s">
        <v>1</v>
      </c>
      <c r="F938" s="258" t="s">
        <v>1766</v>
      </c>
      <c r="G938" s="256"/>
      <c r="H938" s="259">
        <v>7.4000000000000004</v>
      </c>
      <c r="I938" s="260"/>
      <c r="J938" s="256"/>
      <c r="K938" s="256"/>
      <c r="L938" s="261"/>
      <c r="M938" s="262"/>
      <c r="N938" s="263"/>
      <c r="O938" s="263"/>
      <c r="P938" s="263"/>
      <c r="Q938" s="263"/>
      <c r="R938" s="263"/>
      <c r="S938" s="263"/>
      <c r="T938" s="264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65" t="s">
        <v>939</v>
      </c>
      <c r="AU938" s="265" t="s">
        <v>87</v>
      </c>
      <c r="AV938" s="13" t="s">
        <v>87</v>
      </c>
      <c r="AW938" s="13" t="s">
        <v>34</v>
      </c>
      <c r="AX938" s="13" t="s">
        <v>77</v>
      </c>
      <c r="AY938" s="265" t="s">
        <v>133</v>
      </c>
    </row>
    <row r="939" s="13" customFormat="1">
      <c r="A939" s="13"/>
      <c r="B939" s="255"/>
      <c r="C939" s="256"/>
      <c r="D939" s="225" t="s">
        <v>939</v>
      </c>
      <c r="E939" s="257" t="s">
        <v>1</v>
      </c>
      <c r="F939" s="258" t="s">
        <v>1767</v>
      </c>
      <c r="G939" s="256"/>
      <c r="H939" s="259">
        <v>9.9499999999999993</v>
      </c>
      <c r="I939" s="260"/>
      <c r="J939" s="256"/>
      <c r="K939" s="256"/>
      <c r="L939" s="261"/>
      <c r="M939" s="262"/>
      <c r="N939" s="263"/>
      <c r="O939" s="263"/>
      <c r="P939" s="263"/>
      <c r="Q939" s="263"/>
      <c r="R939" s="263"/>
      <c r="S939" s="263"/>
      <c r="T939" s="264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65" t="s">
        <v>939</v>
      </c>
      <c r="AU939" s="265" t="s">
        <v>87</v>
      </c>
      <c r="AV939" s="13" t="s">
        <v>87</v>
      </c>
      <c r="AW939" s="13" t="s">
        <v>34</v>
      </c>
      <c r="AX939" s="13" t="s">
        <v>77</v>
      </c>
      <c r="AY939" s="265" t="s">
        <v>133</v>
      </c>
    </row>
    <row r="940" s="14" customFormat="1">
      <c r="A940" s="14"/>
      <c r="B940" s="266"/>
      <c r="C940" s="267"/>
      <c r="D940" s="225" t="s">
        <v>939</v>
      </c>
      <c r="E940" s="268" t="s">
        <v>1</v>
      </c>
      <c r="F940" s="269" t="s">
        <v>941</v>
      </c>
      <c r="G940" s="267"/>
      <c r="H940" s="270">
        <v>17.350000000000001</v>
      </c>
      <c r="I940" s="271"/>
      <c r="J940" s="267"/>
      <c r="K940" s="267"/>
      <c r="L940" s="272"/>
      <c r="M940" s="273"/>
      <c r="N940" s="274"/>
      <c r="O940" s="274"/>
      <c r="P940" s="274"/>
      <c r="Q940" s="274"/>
      <c r="R940" s="274"/>
      <c r="S940" s="274"/>
      <c r="T940" s="275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76" t="s">
        <v>939</v>
      </c>
      <c r="AU940" s="276" t="s">
        <v>87</v>
      </c>
      <c r="AV940" s="14" t="s">
        <v>138</v>
      </c>
      <c r="AW940" s="14" t="s">
        <v>34</v>
      </c>
      <c r="AX940" s="14" t="s">
        <v>85</v>
      </c>
      <c r="AY940" s="276" t="s">
        <v>133</v>
      </c>
    </row>
    <row r="941" s="2" customFormat="1" ht="33" customHeight="1">
      <c r="A941" s="38"/>
      <c r="B941" s="39"/>
      <c r="C941" s="211" t="s">
        <v>504</v>
      </c>
      <c r="D941" s="211" t="s">
        <v>134</v>
      </c>
      <c r="E941" s="212" t="s">
        <v>1768</v>
      </c>
      <c r="F941" s="213" t="s">
        <v>1769</v>
      </c>
      <c r="G941" s="214" t="s">
        <v>304</v>
      </c>
      <c r="H941" s="215">
        <v>1.98</v>
      </c>
      <c r="I941" s="216"/>
      <c r="J941" s="217">
        <f>ROUND(I941*H941,2)</f>
        <v>0</v>
      </c>
      <c r="K941" s="218"/>
      <c r="L941" s="44"/>
      <c r="M941" s="219" t="s">
        <v>1</v>
      </c>
      <c r="N941" s="220" t="s">
        <v>42</v>
      </c>
      <c r="O941" s="91"/>
      <c r="P941" s="221">
        <f>O941*H941</f>
        <v>0</v>
      </c>
      <c r="Q941" s="221">
        <v>0</v>
      </c>
      <c r="R941" s="221">
        <f>Q941*H941</f>
        <v>0</v>
      </c>
      <c r="S941" s="221">
        <v>0</v>
      </c>
      <c r="T941" s="222">
        <f>S941*H941</f>
        <v>0</v>
      </c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R941" s="223" t="s">
        <v>161</v>
      </c>
      <c r="AT941" s="223" t="s">
        <v>134</v>
      </c>
      <c r="AU941" s="223" t="s">
        <v>87</v>
      </c>
      <c r="AY941" s="17" t="s">
        <v>133</v>
      </c>
      <c r="BE941" s="224">
        <f>IF(N941="základní",J941,0)</f>
        <v>0</v>
      </c>
      <c r="BF941" s="224">
        <f>IF(N941="snížená",J941,0)</f>
        <v>0</v>
      </c>
      <c r="BG941" s="224">
        <f>IF(N941="zákl. přenesená",J941,0)</f>
        <v>0</v>
      </c>
      <c r="BH941" s="224">
        <f>IF(N941="sníž. přenesená",J941,0)</f>
        <v>0</v>
      </c>
      <c r="BI941" s="224">
        <f>IF(N941="nulová",J941,0)</f>
        <v>0</v>
      </c>
      <c r="BJ941" s="17" t="s">
        <v>85</v>
      </c>
      <c r="BK941" s="224">
        <f>ROUND(I941*H941,2)</f>
        <v>0</v>
      </c>
      <c r="BL941" s="17" t="s">
        <v>161</v>
      </c>
      <c r="BM941" s="223" t="s">
        <v>1770</v>
      </c>
    </row>
    <row r="942" s="15" customFormat="1">
      <c r="A942" s="15"/>
      <c r="B942" s="277"/>
      <c r="C942" s="278"/>
      <c r="D942" s="225" t="s">
        <v>939</v>
      </c>
      <c r="E942" s="279" t="s">
        <v>1</v>
      </c>
      <c r="F942" s="280" t="s">
        <v>1771</v>
      </c>
      <c r="G942" s="278"/>
      <c r="H942" s="279" t="s">
        <v>1</v>
      </c>
      <c r="I942" s="281"/>
      <c r="J942" s="278"/>
      <c r="K942" s="278"/>
      <c r="L942" s="282"/>
      <c r="M942" s="283"/>
      <c r="N942" s="284"/>
      <c r="O942" s="284"/>
      <c r="P942" s="284"/>
      <c r="Q942" s="284"/>
      <c r="R942" s="284"/>
      <c r="S942" s="284"/>
      <c r="T942" s="28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T942" s="286" t="s">
        <v>939</v>
      </c>
      <c r="AU942" s="286" t="s">
        <v>87</v>
      </c>
      <c r="AV942" s="15" t="s">
        <v>85</v>
      </c>
      <c r="AW942" s="15" t="s">
        <v>34</v>
      </c>
      <c r="AX942" s="15" t="s">
        <v>77</v>
      </c>
      <c r="AY942" s="286" t="s">
        <v>133</v>
      </c>
    </row>
    <row r="943" s="13" customFormat="1">
      <c r="A943" s="13"/>
      <c r="B943" s="255"/>
      <c r="C943" s="256"/>
      <c r="D943" s="225" t="s">
        <v>939</v>
      </c>
      <c r="E943" s="257" t="s">
        <v>1</v>
      </c>
      <c r="F943" s="258" t="s">
        <v>1772</v>
      </c>
      <c r="G943" s="256"/>
      <c r="H943" s="259">
        <v>1.98</v>
      </c>
      <c r="I943" s="260"/>
      <c r="J943" s="256"/>
      <c r="K943" s="256"/>
      <c r="L943" s="261"/>
      <c r="M943" s="262"/>
      <c r="N943" s="263"/>
      <c r="O943" s="263"/>
      <c r="P943" s="263"/>
      <c r="Q943" s="263"/>
      <c r="R943" s="263"/>
      <c r="S943" s="263"/>
      <c r="T943" s="264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65" t="s">
        <v>939</v>
      </c>
      <c r="AU943" s="265" t="s">
        <v>87</v>
      </c>
      <c r="AV943" s="13" t="s">
        <v>87</v>
      </c>
      <c r="AW943" s="13" t="s">
        <v>34</v>
      </c>
      <c r="AX943" s="13" t="s">
        <v>77</v>
      </c>
      <c r="AY943" s="265" t="s">
        <v>133</v>
      </c>
    </row>
    <row r="944" s="14" customFormat="1">
      <c r="A944" s="14"/>
      <c r="B944" s="266"/>
      <c r="C944" s="267"/>
      <c r="D944" s="225" t="s">
        <v>939</v>
      </c>
      <c r="E944" s="268" t="s">
        <v>1</v>
      </c>
      <c r="F944" s="269" t="s">
        <v>941</v>
      </c>
      <c r="G944" s="267"/>
      <c r="H944" s="270">
        <v>1.98</v>
      </c>
      <c r="I944" s="271"/>
      <c r="J944" s="267"/>
      <c r="K944" s="267"/>
      <c r="L944" s="272"/>
      <c r="M944" s="273"/>
      <c r="N944" s="274"/>
      <c r="O944" s="274"/>
      <c r="P944" s="274"/>
      <c r="Q944" s="274"/>
      <c r="R944" s="274"/>
      <c r="S944" s="274"/>
      <c r="T944" s="275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T944" s="276" t="s">
        <v>939</v>
      </c>
      <c r="AU944" s="276" t="s">
        <v>87</v>
      </c>
      <c r="AV944" s="14" t="s">
        <v>138</v>
      </c>
      <c r="AW944" s="14" t="s">
        <v>34</v>
      </c>
      <c r="AX944" s="14" t="s">
        <v>85</v>
      </c>
      <c r="AY944" s="276" t="s">
        <v>133</v>
      </c>
    </row>
    <row r="945" s="2" customFormat="1" ht="16.5" customHeight="1">
      <c r="A945" s="38"/>
      <c r="B945" s="39"/>
      <c r="C945" s="211" t="s">
        <v>1773</v>
      </c>
      <c r="D945" s="211" t="s">
        <v>134</v>
      </c>
      <c r="E945" s="212" t="s">
        <v>1774</v>
      </c>
      <c r="F945" s="213" t="s">
        <v>1775</v>
      </c>
      <c r="G945" s="214" t="s">
        <v>304</v>
      </c>
      <c r="H945" s="215">
        <v>7</v>
      </c>
      <c r="I945" s="216"/>
      <c r="J945" s="217">
        <f>ROUND(I945*H945,2)</f>
        <v>0</v>
      </c>
      <c r="K945" s="218"/>
      <c r="L945" s="44"/>
      <c r="M945" s="219" t="s">
        <v>1</v>
      </c>
      <c r="N945" s="220" t="s">
        <v>42</v>
      </c>
      <c r="O945" s="91"/>
      <c r="P945" s="221">
        <f>O945*H945</f>
        <v>0</v>
      </c>
      <c r="Q945" s="221">
        <v>0</v>
      </c>
      <c r="R945" s="221">
        <f>Q945*H945</f>
        <v>0</v>
      </c>
      <c r="S945" s="221">
        <v>0</v>
      </c>
      <c r="T945" s="222">
        <f>S945*H945</f>
        <v>0</v>
      </c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R945" s="223" t="s">
        <v>161</v>
      </c>
      <c r="AT945" s="223" t="s">
        <v>134</v>
      </c>
      <c r="AU945" s="223" t="s">
        <v>87</v>
      </c>
      <c r="AY945" s="17" t="s">
        <v>133</v>
      </c>
      <c r="BE945" s="224">
        <f>IF(N945="základní",J945,0)</f>
        <v>0</v>
      </c>
      <c r="BF945" s="224">
        <f>IF(N945="snížená",J945,0)</f>
        <v>0</v>
      </c>
      <c r="BG945" s="224">
        <f>IF(N945="zákl. přenesená",J945,0)</f>
        <v>0</v>
      </c>
      <c r="BH945" s="224">
        <f>IF(N945="sníž. přenesená",J945,0)</f>
        <v>0</v>
      </c>
      <c r="BI945" s="224">
        <f>IF(N945="nulová",J945,0)</f>
        <v>0</v>
      </c>
      <c r="BJ945" s="17" t="s">
        <v>85</v>
      </c>
      <c r="BK945" s="224">
        <f>ROUND(I945*H945,2)</f>
        <v>0</v>
      </c>
      <c r="BL945" s="17" t="s">
        <v>161</v>
      </c>
      <c r="BM945" s="223" t="s">
        <v>1776</v>
      </c>
    </row>
    <row r="946" s="2" customFormat="1" ht="24.15" customHeight="1">
      <c r="A946" s="38"/>
      <c r="B946" s="39"/>
      <c r="C946" s="211" t="s">
        <v>507</v>
      </c>
      <c r="D946" s="211" t="s">
        <v>134</v>
      </c>
      <c r="E946" s="212" t="s">
        <v>1777</v>
      </c>
      <c r="F946" s="213" t="s">
        <v>1778</v>
      </c>
      <c r="G946" s="214" t="s">
        <v>986</v>
      </c>
      <c r="H946" s="215">
        <v>0.23499999999999999</v>
      </c>
      <c r="I946" s="216"/>
      <c r="J946" s="217">
        <f>ROUND(I946*H946,2)</f>
        <v>0</v>
      </c>
      <c r="K946" s="218"/>
      <c r="L946" s="44"/>
      <c r="M946" s="219" t="s">
        <v>1</v>
      </c>
      <c r="N946" s="220" t="s">
        <v>42</v>
      </c>
      <c r="O946" s="91"/>
      <c r="P946" s="221">
        <f>O946*H946</f>
        <v>0</v>
      </c>
      <c r="Q946" s="221">
        <v>0</v>
      </c>
      <c r="R946" s="221">
        <f>Q946*H946</f>
        <v>0</v>
      </c>
      <c r="S946" s="221">
        <v>0</v>
      </c>
      <c r="T946" s="222">
        <f>S946*H946</f>
        <v>0</v>
      </c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R946" s="223" t="s">
        <v>161</v>
      </c>
      <c r="AT946" s="223" t="s">
        <v>134</v>
      </c>
      <c r="AU946" s="223" t="s">
        <v>87</v>
      </c>
      <c r="AY946" s="17" t="s">
        <v>133</v>
      </c>
      <c r="BE946" s="224">
        <f>IF(N946="základní",J946,0)</f>
        <v>0</v>
      </c>
      <c r="BF946" s="224">
        <f>IF(N946="snížená",J946,0)</f>
        <v>0</v>
      </c>
      <c r="BG946" s="224">
        <f>IF(N946="zákl. přenesená",J946,0)</f>
        <v>0</v>
      </c>
      <c r="BH946" s="224">
        <f>IF(N946="sníž. přenesená",J946,0)</f>
        <v>0</v>
      </c>
      <c r="BI946" s="224">
        <f>IF(N946="nulová",J946,0)</f>
        <v>0</v>
      </c>
      <c r="BJ946" s="17" t="s">
        <v>85</v>
      </c>
      <c r="BK946" s="224">
        <f>ROUND(I946*H946,2)</f>
        <v>0</v>
      </c>
      <c r="BL946" s="17" t="s">
        <v>161</v>
      </c>
      <c r="BM946" s="223" t="s">
        <v>1779</v>
      </c>
    </row>
    <row r="947" s="11" customFormat="1" ht="22.8" customHeight="1">
      <c r="A947" s="11"/>
      <c r="B947" s="197"/>
      <c r="C947" s="198"/>
      <c r="D947" s="199" t="s">
        <v>76</v>
      </c>
      <c r="E947" s="253" t="s">
        <v>1780</v>
      </c>
      <c r="F947" s="253" t="s">
        <v>1781</v>
      </c>
      <c r="G947" s="198"/>
      <c r="H947" s="198"/>
      <c r="I947" s="201"/>
      <c r="J947" s="254">
        <f>BK947</f>
        <v>0</v>
      </c>
      <c r="K947" s="198"/>
      <c r="L947" s="203"/>
      <c r="M947" s="204"/>
      <c r="N947" s="205"/>
      <c r="O947" s="205"/>
      <c r="P947" s="206">
        <f>SUM(P948:P1039)</f>
        <v>0</v>
      </c>
      <c r="Q947" s="205"/>
      <c r="R947" s="206">
        <f>SUM(R948:R1039)</f>
        <v>0</v>
      </c>
      <c r="S947" s="205"/>
      <c r="T947" s="207">
        <f>SUM(T948:T1039)</f>
        <v>0</v>
      </c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R947" s="208" t="s">
        <v>87</v>
      </c>
      <c r="AT947" s="209" t="s">
        <v>76</v>
      </c>
      <c r="AU947" s="209" t="s">
        <v>85</v>
      </c>
      <c r="AY947" s="208" t="s">
        <v>133</v>
      </c>
      <c r="BK947" s="210">
        <f>SUM(BK948:BK1039)</f>
        <v>0</v>
      </c>
    </row>
    <row r="948" s="2" customFormat="1" ht="16.5" customHeight="1">
      <c r="A948" s="38"/>
      <c r="B948" s="39"/>
      <c r="C948" s="211" t="s">
        <v>1782</v>
      </c>
      <c r="D948" s="211" t="s">
        <v>134</v>
      </c>
      <c r="E948" s="212" t="s">
        <v>1783</v>
      </c>
      <c r="F948" s="213" t="s">
        <v>1784</v>
      </c>
      <c r="G948" s="214" t="s">
        <v>1050</v>
      </c>
      <c r="H948" s="215">
        <v>15</v>
      </c>
      <c r="I948" s="216"/>
      <c r="J948" s="217">
        <f>ROUND(I948*H948,2)</f>
        <v>0</v>
      </c>
      <c r="K948" s="218"/>
      <c r="L948" s="44"/>
      <c r="M948" s="219" t="s">
        <v>1</v>
      </c>
      <c r="N948" s="220" t="s">
        <v>42</v>
      </c>
      <c r="O948" s="91"/>
      <c r="P948" s="221">
        <f>O948*H948</f>
        <v>0</v>
      </c>
      <c r="Q948" s="221">
        <v>0</v>
      </c>
      <c r="R948" s="221">
        <f>Q948*H948</f>
        <v>0</v>
      </c>
      <c r="S948" s="221">
        <v>0</v>
      </c>
      <c r="T948" s="222">
        <f>S948*H948</f>
        <v>0</v>
      </c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R948" s="223" t="s">
        <v>161</v>
      </c>
      <c r="AT948" s="223" t="s">
        <v>134</v>
      </c>
      <c r="AU948" s="223" t="s">
        <v>87</v>
      </c>
      <c r="AY948" s="17" t="s">
        <v>133</v>
      </c>
      <c r="BE948" s="224">
        <f>IF(N948="základní",J948,0)</f>
        <v>0</v>
      </c>
      <c r="BF948" s="224">
        <f>IF(N948="snížená",J948,0)</f>
        <v>0</v>
      </c>
      <c r="BG948" s="224">
        <f>IF(N948="zákl. přenesená",J948,0)</f>
        <v>0</v>
      </c>
      <c r="BH948" s="224">
        <f>IF(N948="sníž. přenesená",J948,0)</f>
        <v>0</v>
      </c>
      <c r="BI948" s="224">
        <f>IF(N948="nulová",J948,0)</f>
        <v>0</v>
      </c>
      <c r="BJ948" s="17" t="s">
        <v>85</v>
      </c>
      <c r="BK948" s="224">
        <f>ROUND(I948*H948,2)</f>
        <v>0</v>
      </c>
      <c r="BL948" s="17" t="s">
        <v>161</v>
      </c>
      <c r="BM948" s="223" t="s">
        <v>1785</v>
      </c>
    </row>
    <row r="949" s="13" customFormat="1">
      <c r="A949" s="13"/>
      <c r="B949" s="255"/>
      <c r="C949" s="256"/>
      <c r="D949" s="225" t="s">
        <v>939</v>
      </c>
      <c r="E949" s="257" t="s">
        <v>1</v>
      </c>
      <c r="F949" s="258" t="s">
        <v>1786</v>
      </c>
      <c r="G949" s="256"/>
      <c r="H949" s="259">
        <v>15</v>
      </c>
      <c r="I949" s="260"/>
      <c r="J949" s="256"/>
      <c r="K949" s="256"/>
      <c r="L949" s="261"/>
      <c r="M949" s="262"/>
      <c r="N949" s="263"/>
      <c r="O949" s="263"/>
      <c r="P949" s="263"/>
      <c r="Q949" s="263"/>
      <c r="R949" s="263"/>
      <c r="S949" s="263"/>
      <c r="T949" s="264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65" t="s">
        <v>939</v>
      </c>
      <c r="AU949" s="265" t="s">
        <v>87</v>
      </c>
      <c r="AV949" s="13" t="s">
        <v>87</v>
      </c>
      <c r="AW949" s="13" t="s">
        <v>34</v>
      </c>
      <c r="AX949" s="13" t="s">
        <v>77</v>
      </c>
      <c r="AY949" s="265" t="s">
        <v>133</v>
      </c>
    </row>
    <row r="950" s="14" customFormat="1">
      <c r="A950" s="14"/>
      <c r="B950" s="266"/>
      <c r="C950" s="267"/>
      <c r="D950" s="225" t="s">
        <v>939</v>
      </c>
      <c r="E950" s="268" t="s">
        <v>1</v>
      </c>
      <c r="F950" s="269" t="s">
        <v>941</v>
      </c>
      <c r="G950" s="267"/>
      <c r="H950" s="270">
        <v>15</v>
      </c>
      <c r="I950" s="271"/>
      <c r="J950" s="267"/>
      <c r="K950" s="267"/>
      <c r="L950" s="272"/>
      <c r="M950" s="273"/>
      <c r="N950" s="274"/>
      <c r="O950" s="274"/>
      <c r="P950" s="274"/>
      <c r="Q950" s="274"/>
      <c r="R950" s="274"/>
      <c r="S950" s="274"/>
      <c r="T950" s="275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76" t="s">
        <v>939</v>
      </c>
      <c r="AU950" s="276" t="s">
        <v>87</v>
      </c>
      <c r="AV950" s="14" t="s">
        <v>138</v>
      </c>
      <c r="AW950" s="14" t="s">
        <v>34</v>
      </c>
      <c r="AX950" s="14" t="s">
        <v>85</v>
      </c>
      <c r="AY950" s="276" t="s">
        <v>133</v>
      </c>
    </row>
    <row r="951" s="2" customFormat="1" ht="16.5" customHeight="1">
      <c r="A951" s="38"/>
      <c r="B951" s="39"/>
      <c r="C951" s="211" t="s">
        <v>511</v>
      </c>
      <c r="D951" s="211" t="s">
        <v>134</v>
      </c>
      <c r="E951" s="212" t="s">
        <v>1787</v>
      </c>
      <c r="F951" s="213" t="s">
        <v>1788</v>
      </c>
      <c r="G951" s="214" t="s">
        <v>1050</v>
      </c>
      <c r="H951" s="215">
        <v>1</v>
      </c>
      <c r="I951" s="216"/>
      <c r="J951" s="217">
        <f>ROUND(I951*H951,2)</f>
        <v>0</v>
      </c>
      <c r="K951" s="218"/>
      <c r="L951" s="44"/>
      <c r="M951" s="219" t="s">
        <v>1</v>
      </c>
      <c r="N951" s="220" t="s">
        <v>42</v>
      </c>
      <c r="O951" s="91"/>
      <c r="P951" s="221">
        <f>O951*H951</f>
        <v>0</v>
      </c>
      <c r="Q951" s="221">
        <v>0</v>
      </c>
      <c r="R951" s="221">
        <f>Q951*H951</f>
        <v>0</v>
      </c>
      <c r="S951" s="221">
        <v>0</v>
      </c>
      <c r="T951" s="222">
        <f>S951*H951</f>
        <v>0</v>
      </c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R951" s="223" t="s">
        <v>161</v>
      </c>
      <c r="AT951" s="223" t="s">
        <v>134</v>
      </c>
      <c r="AU951" s="223" t="s">
        <v>87</v>
      </c>
      <c r="AY951" s="17" t="s">
        <v>133</v>
      </c>
      <c r="BE951" s="224">
        <f>IF(N951="základní",J951,0)</f>
        <v>0</v>
      </c>
      <c r="BF951" s="224">
        <f>IF(N951="snížená",J951,0)</f>
        <v>0</v>
      </c>
      <c r="BG951" s="224">
        <f>IF(N951="zákl. přenesená",J951,0)</f>
        <v>0</v>
      </c>
      <c r="BH951" s="224">
        <f>IF(N951="sníž. přenesená",J951,0)</f>
        <v>0</v>
      </c>
      <c r="BI951" s="224">
        <f>IF(N951="nulová",J951,0)</f>
        <v>0</v>
      </c>
      <c r="BJ951" s="17" t="s">
        <v>85</v>
      </c>
      <c r="BK951" s="224">
        <f>ROUND(I951*H951,2)</f>
        <v>0</v>
      </c>
      <c r="BL951" s="17" t="s">
        <v>161</v>
      </c>
      <c r="BM951" s="223" t="s">
        <v>1789</v>
      </c>
    </row>
    <row r="952" s="2" customFormat="1" ht="24.15" customHeight="1">
      <c r="A952" s="38"/>
      <c r="B952" s="39"/>
      <c r="C952" s="211" t="s">
        <v>1790</v>
      </c>
      <c r="D952" s="211" t="s">
        <v>134</v>
      </c>
      <c r="E952" s="212" t="s">
        <v>1791</v>
      </c>
      <c r="F952" s="213" t="s">
        <v>1792</v>
      </c>
      <c r="G952" s="214" t="s">
        <v>1050</v>
      </c>
      <c r="H952" s="215">
        <v>17</v>
      </c>
      <c r="I952" s="216"/>
      <c r="J952" s="217">
        <f>ROUND(I952*H952,2)</f>
        <v>0</v>
      </c>
      <c r="K952" s="218"/>
      <c r="L952" s="44"/>
      <c r="M952" s="219" t="s">
        <v>1</v>
      </c>
      <c r="N952" s="220" t="s">
        <v>42</v>
      </c>
      <c r="O952" s="91"/>
      <c r="P952" s="221">
        <f>O952*H952</f>
        <v>0</v>
      </c>
      <c r="Q952" s="221">
        <v>0</v>
      </c>
      <c r="R952" s="221">
        <f>Q952*H952</f>
        <v>0</v>
      </c>
      <c r="S952" s="221">
        <v>0</v>
      </c>
      <c r="T952" s="222">
        <f>S952*H952</f>
        <v>0</v>
      </c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R952" s="223" t="s">
        <v>161</v>
      </c>
      <c r="AT952" s="223" t="s">
        <v>134</v>
      </c>
      <c r="AU952" s="223" t="s">
        <v>87</v>
      </c>
      <c r="AY952" s="17" t="s">
        <v>133</v>
      </c>
      <c r="BE952" s="224">
        <f>IF(N952="základní",J952,0)</f>
        <v>0</v>
      </c>
      <c r="BF952" s="224">
        <f>IF(N952="snížená",J952,0)</f>
        <v>0</v>
      </c>
      <c r="BG952" s="224">
        <f>IF(N952="zákl. přenesená",J952,0)</f>
        <v>0</v>
      </c>
      <c r="BH952" s="224">
        <f>IF(N952="sníž. přenesená",J952,0)</f>
        <v>0</v>
      </c>
      <c r="BI952" s="224">
        <f>IF(N952="nulová",J952,0)</f>
        <v>0</v>
      </c>
      <c r="BJ952" s="17" t="s">
        <v>85</v>
      </c>
      <c r="BK952" s="224">
        <f>ROUND(I952*H952,2)</f>
        <v>0</v>
      </c>
      <c r="BL952" s="17" t="s">
        <v>161</v>
      </c>
      <c r="BM952" s="223" t="s">
        <v>1793</v>
      </c>
    </row>
    <row r="953" s="13" customFormat="1">
      <c r="A953" s="13"/>
      <c r="B953" s="255"/>
      <c r="C953" s="256"/>
      <c r="D953" s="225" t="s">
        <v>939</v>
      </c>
      <c r="E953" s="257" t="s">
        <v>1</v>
      </c>
      <c r="F953" s="258" t="s">
        <v>1794</v>
      </c>
      <c r="G953" s="256"/>
      <c r="H953" s="259">
        <v>17</v>
      </c>
      <c r="I953" s="260"/>
      <c r="J953" s="256"/>
      <c r="K953" s="256"/>
      <c r="L953" s="261"/>
      <c r="M953" s="262"/>
      <c r="N953" s="263"/>
      <c r="O953" s="263"/>
      <c r="P953" s="263"/>
      <c r="Q953" s="263"/>
      <c r="R953" s="263"/>
      <c r="S953" s="263"/>
      <c r="T953" s="264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65" t="s">
        <v>939</v>
      </c>
      <c r="AU953" s="265" t="s">
        <v>87</v>
      </c>
      <c r="AV953" s="13" t="s">
        <v>87</v>
      </c>
      <c r="AW953" s="13" t="s">
        <v>34</v>
      </c>
      <c r="AX953" s="13" t="s">
        <v>77</v>
      </c>
      <c r="AY953" s="265" t="s">
        <v>133</v>
      </c>
    </row>
    <row r="954" s="14" customFormat="1">
      <c r="A954" s="14"/>
      <c r="B954" s="266"/>
      <c r="C954" s="267"/>
      <c r="D954" s="225" t="s">
        <v>939</v>
      </c>
      <c r="E954" s="268" t="s">
        <v>1</v>
      </c>
      <c r="F954" s="269" t="s">
        <v>941</v>
      </c>
      <c r="G954" s="267"/>
      <c r="H954" s="270">
        <v>17</v>
      </c>
      <c r="I954" s="271"/>
      <c r="J954" s="267"/>
      <c r="K954" s="267"/>
      <c r="L954" s="272"/>
      <c r="M954" s="273"/>
      <c r="N954" s="274"/>
      <c r="O954" s="274"/>
      <c r="P954" s="274"/>
      <c r="Q954" s="274"/>
      <c r="R954" s="274"/>
      <c r="S954" s="274"/>
      <c r="T954" s="275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76" t="s">
        <v>939</v>
      </c>
      <c r="AU954" s="276" t="s">
        <v>87</v>
      </c>
      <c r="AV954" s="14" t="s">
        <v>138</v>
      </c>
      <c r="AW954" s="14" t="s">
        <v>34</v>
      </c>
      <c r="AX954" s="14" t="s">
        <v>85</v>
      </c>
      <c r="AY954" s="276" t="s">
        <v>133</v>
      </c>
    </row>
    <row r="955" s="2" customFormat="1" ht="24.15" customHeight="1">
      <c r="A955" s="38"/>
      <c r="B955" s="39"/>
      <c r="C955" s="230" t="s">
        <v>514</v>
      </c>
      <c r="D955" s="230" t="s">
        <v>574</v>
      </c>
      <c r="E955" s="231" t="s">
        <v>1795</v>
      </c>
      <c r="F955" s="232" t="s">
        <v>1796</v>
      </c>
      <c r="G955" s="233" t="s">
        <v>1050</v>
      </c>
      <c r="H955" s="234">
        <v>3</v>
      </c>
      <c r="I955" s="235"/>
      <c r="J955" s="236">
        <f>ROUND(I955*H955,2)</f>
        <v>0</v>
      </c>
      <c r="K955" s="237"/>
      <c r="L955" s="238"/>
      <c r="M955" s="239" t="s">
        <v>1</v>
      </c>
      <c r="N955" s="240" t="s">
        <v>42</v>
      </c>
      <c r="O955" s="91"/>
      <c r="P955" s="221">
        <f>O955*H955</f>
        <v>0</v>
      </c>
      <c r="Q955" s="221">
        <v>0</v>
      </c>
      <c r="R955" s="221">
        <f>Q955*H955</f>
        <v>0</v>
      </c>
      <c r="S955" s="221">
        <v>0</v>
      </c>
      <c r="T955" s="222">
        <f>S955*H955</f>
        <v>0</v>
      </c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R955" s="223" t="s">
        <v>191</v>
      </c>
      <c r="AT955" s="223" t="s">
        <v>574</v>
      </c>
      <c r="AU955" s="223" t="s">
        <v>87</v>
      </c>
      <c r="AY955" s="17" t="s">
        <v>133</v>
      </c>
      <c r="BE955" s="224">
        <f>IF(N955="základní",J955,0)</f>
        <v>0</v>
      </c>
      <c r="BF955" s="224">
        <f>IF(N955="snížená",J955,0)</f>
        <v>0</v>
      </c>
      <c r="BG955" s="224">
        <f>IF(N955="zákl. přenesená",J955,0)</f>
        <v>0</v>
      </c>
      <c r="BH955" s="224">
        <f>IF(N955="sníž. přenesená",J955,0)</f>
        <v>0</v>
      </c>
      <c r="BI955" s="224">
        <f>IF(N955="nulová",J955,0)</f>
        <v>0</v>
      </c>
      <c r="BJ955" s="17" t="s">
        <v>85</v>
      </c>
      <c r="BK955" s="224">
        <f>ROUND(I955*H955,2)</f>
        <v>0</v>
      </c>
      <c r="BL955" s="17" t="s">
        <v>161</v>
      </c>
      <c r="BM955" s="223" t="s">
        <v>1797</v>
      </c>
    </row>
    <row r="956" s="13" customFormat="1">
      <c r="A956" s="13"/>
      <c r="B956" s="255"/>
      <c r="C956" s="256"/>
      <c r="D956" s="225" t="s">
        <v>939</v>
      </c>
      <c r="E956" s="257" t="s">
        <v>1</v>
      </c>
      <c r="F956" s="258" t="s">
        <v>1299</v>
      </c>
      <c r="G956" s="256"/>
      <c r="H956" s="259">
        <v>1</v>
      </c>
      <c r="I956" s="260"/>
      <c r="J956" s="256"/>
      <c r="K956" s="256"/>
      <c r="L956" s="261"/>
      <c r="M956" s="262"/>
      <c r="N956" s="263"/>
      <c r="O956" s="263"/>
      <c r="P956" s="263"/>
      <c r="Q956" s="263"/>
      <c r="R956" s="263"/>
      <c r="S956" s="263"/>
      <c r="T956" s="264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65" t="s">
        <v>939</v>
      </c>
      <c r="AU956" s="265" t="s">
        <v>87</v>
      </c>
      <c r="AV956" s="13" t="s">
        <v>87</v>
      </c>
      <c r="AW956" s="13" t="s">
        <v>34</v>
      </c>
      <c r="AX956" s="13" t="s">
        <v>77</v>
      </c>
      <c r="AY956" s="265" t="s">
        <v>133</v>
      </c>
    </row>
    <row r="957" s="13" customFormat="1">
      <c r="A957" s="13"/>
      <c r="B957" s="255"/>
      <c r="C957" s="256"/>
      <c r="D957" s="225" t="s">
        <v>939</v>
      </c>
      <c r="E957" s="257" t="s">
        <v>1</v>
      </c>
      <c r="F957" s="258" t="s">
        <v>1300</v>
      </c>
      <c r="G957" s="256"/>
      <c r="H957" s="259">
        <v>1</v>
      </c>
      <c r="I957" s="260"/>
      <c r="J957" s="256"/>
      <c r="K957" s="256"/>
      <c r="L957" s="261"/>
      <c r="M957" s="262"/>
      <c r="N957" s="263"/>
      <c r="O957" s="263"/>
      <c r="P957" s="263"/>
      <c r="Q957" s="263"/>
      <c r="R957" s="263"/>
      <c r="S957" s="263"/>
      <c r="T957" s="264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65" t="s">
        <v>939</v>
      </c>
      <c r="AU957" s="265" t="s">
        <v>87</v>
      </c>
      <c r="AV957" s="13" t="s">
        <v>87</v>
      </c>
      <c r="AW957" s="13" t="s">
        <v>34</v>
      </c>
      <c r="AX957" s="13" t="s">
        <v>77</v>
      </c>
      <c r="AY957" s="265" t="s">
        <v>133</v>
      </c>
    </row>
    <row r="958" s="13" customFormat="1">
      <c r="A958" s="13"/>
      <c r="B958" s="255"/>
      <c r="C958" s="256"/>
      <c r="D958" s="225" t="s">
        <v>939</v>
      </c>
      <c r="E958" s="257" t="s">
        <v>1</v>
      </c>
      <c r="F958" s="258" t="s">
        <v>1301</v>
      </c>
      <c r="G958" s="256"/>
      <c r="H958" s="259">
        <v>1</v>
      </c>
      <c r="I958" s="260"/>
      <c r="J958" s="256"/>
      <c r="K958" s="256"/>
      <c r="L958" s="261"/>
      <c r="M958" s="262"/>
      <c r="N958" s="263"/>
      <c r="O958" s="263"/>
      <c r="P958" s="263"/>
      <c r="Q958" s="263"/>
      <c r="R958" s="263"/>
      <c r="S958" s="263"/>
      <c r="T958" s="264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65" t="s">
        <v>939</v>
      </c>
      <c r="AU958" s="265" t="s">
        <v>87</v>
      </c>
      <c r="AV958" s="13" t="s">
        <v>87</v>
      </c>
      <c r="AW958" s="13" t="s">
        <v>34</v>
      </c>
      <c r="AX958" s="13" t="s">
        <v>77</v>
      </c>
      <c r="AY958" s="265" t="s">
        <v>133</v>
      </c>
    </row>
    <row r="959" s="14" customFormat="1">
      <c r="A959" s="14"/>
      <c r="B959" s="266"/>
      <c r="C959" s="267"/>
      <c r="D959" s="225" t="s">
        <v>939</v>
      </c>
      <c r="E959" s="268" t="s">
        <v>1</v>
      </c>
      <c r="F959" s="269" t="s">
        <v>941</v>
      </c>
      <c r="G959" s="267"/>
      <c r="H959" s="270">
        <v>3</v>
      </c>
      <c r="I959" s="271"/>
      <c r="J959" s="267"/>
      <c r="K959" s="267"/>
      <c r="L959" s="272"/>
      <c r="M959" s="273"/>
      <c r="N959" s="274"/>
      <c r="O959" s="274"/>
      <c r="P959" s="274"/>
      <c r="Q959" s="274"/>
      <c r="R959" s="274"/>
      <c r="S959" s="274"/>
      <c r="T959" s="275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T959" s="276" t="s">
        <v>939</v>
      </c>
      <c r="AU959" s="276" t="s">
        <v>87</v>
      </c>
      <c r="AV959" s="14" t="s">
        <v>138</v>
      </c>
      <c r="AW959" s="14" t="s">
        <v>34</v>
      </c>
      <c r="AX959" s="14" t="s">
        <v>85</v>
      </c>
      <c r="AY959" s="276" t="s">
        <v>133</v>
      </c>
    </row>
    <row r="960" s="2" customFormat="1" ht="24.15" customHeight="1">
      <c r="A960" s="38"/>
      <c r="B960" s="39"/>
      <c r="C960" s="230" t="s">
        <v>1798</v>
      </c>
      <c r="D960" s="230" t="s">
        <v>574</v>
      </c>
      <c r="E960" s="231" t="s">
        <v>1799</v>
      </c>
      <c r="F960" s="232" t="s">
        <v>1800</v>
      </c>
      <c r="G960" s="233" t="s">
        <v>1050</v>
      </c>
      <c r="H960" s="234">
        <v>5</v>
      </c>
      <c r="I960" s="235"/>
      <c r="J960" s="236">
        <f>ROUND(I960*H960,2)</f>
        <v>0</v>
      </c>
      <c r="K960" s="237"/>
      <c r="L960" s="238"/>
      <c r="M960" s="239" t="s">
        <v>1</v>
      </c>
      <c r="N960" s="240" t="s">
        <v>42</v>
      </c>
      <c r="O960" s="91"/>
      <c r="P960" s="221">
        <f>O960*H960</f>
        <v>0</v>
      </c>
      <c r="Q960" s="221">
        <v>0</v>
      </c>
      <c r="R960" s="221">
        <f>Q960*H960</f>
        <v>0</v>
      </c>
      <c r="S960" s="221">
        <v>0</v>
      </c>
      <c r="T960" s="222">
        <f>S960*H960</f>
        <v>0</v>
      </c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R960" s="223" t="s">
        <v>191</v>
      </c>
      <c r="AT960" s="223" t="s">
        <v>574</v>
      </c>
      <c r="AU960" s="223" t="s">
        <v>87</v>
      </c>
      <c r="AY960" s="17" t="s">
        <v>133</v>
      </c>
      <c r="BE960" s="224">
        <f>IF(N960="základní",J960,0)</f>
        <v>0</v>
      </c>
      <c r="BF960" s="224">
        <f>IF(N960="snížená",J960,0)</f>
        <v>0</v>
      </c>
      <c r="BG960" s="224">
        <f>IF(N960="zákl. přenesená",J960,0)</f>
        <v>0</v>
      </c>
      <c r="BH960" s="224">
        <f>IF(N960="sníž. přenesená",J960,0)</f>
        <v>0</v>
      </c>
      <c r="BI960" s="224">
        <f>IF(N960="nulová",J960,0)</f>
        <v>0</v>
      </c>
      <c r="BJ960" s="17" t="s">
        <v>85</v>
      </c>
      <c r="BK960" s="224">
        <f>ROUND(I960*H960,2)</f>
        <v>0</v>
      </c>
      <c r="BL960" s="17" t="s">
        <v>161</v>
      </c>
      <c r="BM960" s="223" t="s">
        <v>1801</v>
      </c>
    </row>
    <row r="961" s="13" customFormat="1">
      <c r="A961" s="13"/>
      <c r="B961" s="255"/>
      <c r="C961" s="256"/>
      <c r="D961" s="225" t="s">
        <v>939</v>
      </c>
      <c r="E961" s="257" t="s">
        <v>1</v>
      </c>
      <c r="F961" s="258" t="s">
        <v>1304</v>
      </c>
      <c r="G961" s="256"/>
      <c r="H961" s="259">
        <v>1</v>
      </c>
      <c r="I961" s="260"/>
      <c r="J961" s="256"/>
      <c r="K961" s="256"/>
      <c r="L961" s="261"/>
      <c r="M961" s="262"/>
      <c r="N961" s="263"/>
      <c r="O961" s="263"/>
      <c r="P961" s="263"/>
      <c r="Q961" s="263"/>
      <c r="R961" s="263"/>
      <c r="S961" s="263"/>
      <c r="T961" s="264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65" t="s">
        <v>939</v>
      </c>
      <c r="AU961" s="265" t="s">
        <v>87</v>
      </c>
      <c r="AV961" s="13" t="s">
        <v>87</v>
      </c>
      <c r="AW961" s="13" t="s">
        <v>34</v>
      </c>
      <c r="AX961" s="13" t="s">
        <v>77</v>
      </c>
      <c r="AY961" s="265" t="s">
        <v>133</v>
      </c>
    </row>
    <row r="962" s="13" customFormat="1">
      <c r="A962" s="13"/>
      <c r="B962" s="255"/>
      <c r="C962" s="256"/>
      <c r="D962" s="225" t="s">
        <v>939</v>
      </c>
      <c r="E962" s="257" t="s">
        <v>1</v>
      </c>
      <c r="F962" s="258" t="s">
        <v>1305</v>
      </c>
      <c r="G962" s="256"/>
      <c r="H962" s="259">
        <v>1</v>
      </c>
      <c r="I962" s="260"/>
      <c r="J962" s="256"/>
      <c r="K962" s="256"/>
      <c r="L962" s="261"/>
      <c r="M962" s="262"/>
      <c r="N962" s="263"/>
      <c r="O962" s="263"/>
      <c r="P962" s="263"/>
      <c r="Q962" s="263"/>
      <c r="R962" s="263"/>
      <c r="S962" s="263"/>
      <c r="T962" s="264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65" t="s">
        <v>939</v>
      </c>
      <c r="AU962" s="265" t="s">
        <v>87</v>
      </c>
      <c r="AV962" s="13" t="s">
        <v>87</v>
      </c>
      <c r="AW962" s="13" t="s">
        <v>34</v>
      </c>
      <c r="AX962" s="13" t="s">
        <v>77</v>
      </c>
      <c r="AY962" s="265" t="s">
        <v>133</v>
      </c>
    </row>
    <row r="963" s="13" customFormat="1">
      <c r="A963" s="13"/>
      <c r="B963" s="255"/>
      <c r="C963" s="256"/>
      <c r="D963" s="225" t="s">
        <v>939</v>
      </c>
      <c r="E963" s="257" t="s">
        <v>1</v>
      </c>
      <c r="F963" s="258" t="s">
        <v>1306</v>
      </c>
      <c r="G963" s="256"/>
      <c r="H963" s="259">
        <v>1</v>
      </c>
      <c r="I963" s="260"/>
      <c r="J963" s="256"/>
      <c r="K963" s="256"/>
      <c r="L963" s="261"/>
      <c r="M963" s="262"/>
      <c r="N963" s="263"/>
      <c r="O963" s="263"/>
      <c r="P963" s="263"/>
      <c r="Q963" s="263"/>
      <c r="R963" s="263"/>
      <c r="S963" s="263"/>
      <c r="T963" s="264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65" t="s">
        <v>939</v>
      </c>
      <c r="AU963" s="265" t="s">
        <v>87</v>
      </c>
      <c r="AV963" s="13" t="s">
        <v>87</v>
      </c>
      <c r="AW963" s="13" t="s">
        <v>34</v>
      </c>
      <c r="AX963" s="13" t="s">
        <v>77</v>
      </c>
      <c r="AY963" s="265" t="s">
        <v>133</v>
      </c>
    </row>
    <row r="964" s="13" customFormat="1">
      <c r="A964" s="13"/>
      <c r="B964" s="255"/>
      <c r="C964" s="256"/>
      <c r="D964" s="225" t="s">
        <v>939</v>
      </c>
      <c r="E964" s="257" t="s">
        <v>1</v>
      </c>
      <c r="F964" s="258" t="s">
        <v>1307</v>
      </c>
      <c r="G964" s="256"/>
      <c r="H964" s="259">
        <v>1</v>
      </c>
      <c r="I964" s="260"/>
      <c r="J964" s="256"/>
      <c r="K964" s="256"/>
      <c r="L964" s="261"/>
      <c r="M964" s="262"/>
      <c r="N964" s="263"/>
      <c r="O964" s="263"/>
      <c r="P964" s="263"/>
      <c r="Q964" s="263"/>
      <c r="R964" s="263"/>
      <c r="S964" s="263"/>
      <c r="T964" s="264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65" t="s">
        <v>939</v>
      </c>
      <c r="AU964" s="265" t="s">
        <v>87</v>
      </c>
      <c r="AV964" s="13" t="s">
        <v>87</v>
      </c>
      <c r="AW964" s="13" t="s">
        <v>34</v>
      </c>
      <c r="AX964" s="13" t="s">
        <v>77</v>
      </c>
      <c r="AY964" s="265" t="s">
        <v>133</v>
      </c>
    </row>
    <row r="965" s="13" customFormat="1">
      <c r="A965" s="13"/>
      <c r="B965" s="255"/>
      <c r="C965" s="256"/>
      <c r="D965" s="225" t="s">
        <v>939</v>
      </c>
      <c r="E965" s="257" t="s">
        <v>1</v>
      </c>
      <c r="F965" s="258" t="s">
        <v>1308</v>
      </c>
      <c r="G965" s="256"/>
      <c r="H965" s="259">
        <v>1</v>
      </c>
      <c r="I965" s="260"/>
      <c r="J965" s="256"/>
      <c r="K965" s="256"/>
      <c r="L965" s="261"/>
      <c r="M965" s="262"/>
      <c r="N965" s="263"/>
      <c r="O965" s="263"/>
      <c r="P965" s="263"/>
      <c r="Q965" s="263"/>
      <c r="R965" s="263"/>
      <c r="S965" s="263"/>
      <c r="T965" s="264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65" t="s">
        <v>939</v>
      </c>
      <c r="AU965" s="265" t="s">
        <v>87</v>
      </c>
      <c r="AV965" s="13" t="s">
        <v>87</v>
      </c>
      <c r="AW965" s="13" t="s">
        <v>34</v>
      </c>
      <c r="AX965" s="13" t="s">
        <v>77</v>
      </c>
      <c r="AY965" s="265" t="s">
        <v>133</v>
      </c>
    </row>
    <row r="966" s="14" customFormat="1">
      <c r="A966" s="14"/>
      <c r="B966" s="266"/>
      <c r="C966" s="267"/>
      <c r="D966" s="225" t="s">
        <v>939</v>
      </c>
      <c r="E966" s="268" t="s">
        <v>1</v>
      </c>
      <c r="F966" s="269" t="s">
        <v>941</v>
      </c>
      <c r="G966" s="267"/>
      <c r="H966" s="270">
        <v>5</v>
      </c>
      <c r="I966" s="271"/>
      <c r="J966" s="267"/>
      <c r="K966" s="267"/>
      <c r="L966" s="272"/>
      <c r="M966" s="273"/>
      <c r="N966" s="274"/>
      <c r="O966" s="274"/>
      <c r="P966" s="274"/>
      <c r="Q966" s="274"/>
      <c r="R966" s="274"/>
      <c r="S966" s="274"/>
      <c r="T966" s="275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76" t="s">
        <v>939</v>
      </c>
      <c r="AU966" s="276" t="s">
        <v>87</v>
      </c>
      <c r="AV966" s="14" t="s">
        <v>138</v>
      </c>
      <c r="AW966" s="14" t="s">
        <v>34</v>
      </c>
      <c r="AX966" s="14" t="s">
        <v>85</v>
      </c>
      <c r="AY966" s="276" t="s">
        <v>133</v>
      </c>
    </row>
    <row r="967" s="2" customFormat="1" ht="24.15" customHeight="1">
      <c r="A967" s="38"/>
      <c r="B967" s="39"/>
      <c r="C967" s="230" t="s">
        <v>518</v>
      </c>
      <c r="D967" s="230" t="s">
        <v>574</v>
      </c>
      <c r="E967" s="231" t="s">
        <v>1802</v>
      </c>
      <c r="F967" s="232" t="s">
        <v>1803</v>
      </c>
      <c r="G967" s="233" t="s">
        <v>1050</v>
      </c>
      <c r="H967" s="234">
        <v>9</v>
      </c>
      <c r="I967" s="235"/>
      <c r="J967" s="236">
        <f>ROUND(I967*H967,2)</f>
        <v>0</v>
      </c>
      <c r="K967" s="237"/>
      <c r="L967" s="238"/>
      <c r="M967" s="239" t="s">
        <v>1</v>
      </c>
      <c r="N967" s="240" t="s">
        <v>42</v>
      </c>
      <c r="O967" s="91"/>
      <c r="P967" s="221">
        <f>O967*H967</f>
        <v>0</v>
      </c>
      <c r="Q967" s="221">
        <v>0</v>
      </c>
      <c r="R967" s="221">
        <f>Q967*H967</f>
        <v>0</v>
      </c>
      <c r="S967" s="221">
        <v>0</v>
      </c>
      <c r="T967" s="222">
        <f>S967*H967</f>
        <v>0</v>
      </c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R967" s="223" t="s">
        <v>191</v>
      </c>
      <c r="AT967" s="223" t="s">
        <v>574</v>
      </c>
      <c r="AU967" s="223" t="s">
        <v>87</v>
      </c>
      <c r="AY967" s="17" t="s">
        <v>133</v>
      </c>
      <c r="BE967" s="224">
        <f>IF(N967="základní",J967,0)</f>
        <v>0</v>
      </c>
      <c r="BF967" s="224">
        <f>IF(N967="snížená",J967,0)</f>
        <v>0</v>
      </c>
      <c r="BG967" s="224">
        <f>IF(N967="zákl. přenesená",J967,0)</f>
        <v>0</v>
      </c>
      <c r="BH967" s="224">
        <f>IF(N967="sníž. přenesená",J967,0)</f>
        <v>0</v>
      </c>
      <c r="BI967" s="224">
        <f>IF(N967="nulová",J967,0)</f>
        <v>0</v>
      </c>
      <c r="BJ967" s="17" t="s">
        <v>85</v>
      </c>
      <c r="BK967" s="224">
        <f>ROUND(I967*H967,2)</f>
        <v>0</v>
      </c>
      <c r="BL967" s="17" t="s">
        <v>161</v>
      </c>
      <c r="BM967" s="223" t="s">
        <v>1804</v>
      </c>
    </row>
    <row r="968" s="13" customFormat="1">
      <c r="A968" s="13"/>
      <c r="B968" s="255"/>
      <c r="C968" s="256"/>
      <c r="D968" s="225" t="s">
        <v>939</v>
      </c>
      <c r="E968" s="257" t="s">
        <v>1</v>
      </c>
      <c r="F968" s="258" t="s">
        <v>1311</v>
      </c>
      <c r="G968" s="256"/>
      <c r="H968" s="259">
        <v>1</v>
      </c>
      <c r="I968" s="260"/>
      <c r="J968" s="256"/>
      <c r="K968" s="256"/>
      <c r="L968" s="261"/>
      <c r="M968" s="262"/>
      <c r="N968" s="263"/>
      <c r="O968" s="263"/>
      <c r="P968" s="263"/>
      <c r="Q968" s="263"/>
      <c r="R968" s="263"/>
      <c r="S968" s="263"/>
      <c r="T968" s="264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65" t="s">
        <v>939</v>
      </c>
      <c r="AU968" s="265" t="s">
        <v>87</v>
      </c>
      <c r="AV968" s="13" t="s">
        <v>87</v>
      </c>
      <c r="AW968" s="13" t="s">
        <v>34</v>
      </c>
      <c r="AX968" s="13" t="s">
        <v>77</v>
      </c>
      <c r="AY968" s="265" t="s">
        <v>133</v>
      </c>
    </row>
    <row r="969" s="13" customFormat="1">
      <c r="A969" s="13"/>
      <c r="B969" s="255"/>
      <c r="C969" s="256"/>
      <c r="D969" s="225" t="s">
        <v>939</v>
      </c>
      <c r="E969" s="257" t="s">
        <v>1</v>
      </c>
      <c r="F969" s="258" t="s">
        <v>1312</v>
      </c>
      <c r="G969" s="256"/>
      <c r="H969" s="259">
        <v>1</v>
      </c>
      <c r="I969" s="260"/>
      <c r="J969" s="256"/>
      <c r="K969" s="256"/>
      <c r="L969" s="261"/>
      <c r="M969" s="262"/>
      <c r="N969" s="263"/>
      <c r="O969" s="263"/>
      <c r="P969" s="263"/>
      <c r="Q969" s="263"/>
      <c r="R969" s="263"/>
      <c r="S969" s="263"/>
      <c r="T969" s="264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65" t="s">
        <v>939</v>
      </c>
      <c r="AU969" s="265" t="s">
        <v>87</v>
      </c>
      <c r="AV969" s="13" t="s">
        <v>87</v>
      </c>
      <c r="AW969" s="13" t="s">
        <v>34</v>
      </c>
      <c r="AX969" s="13" t="s">
        <v>77</v>
      </c>
      <c r="AY969" s="265" t="s">
        <v>133</v>
      </c>
    </row>
    <row r="970" s="13" customFormat="1">
      <c r="A970" s="13"/>
      <c r="B970" s="255"/>
      <c r="C970" s="256"/>
      <c r="D970" s="225" t="s">
        <v>939</v>
      </c>
      <c r="E970" s="257" t="s">
        <v>1</v>
      </c>
      <c r="F970" s="258" t="s">
        <v>1313</v>
      </c>
      <c r="G970" s="256"/>
      <c r="H970" s="259">
        <v>1</v>
      </c>
      <c r="I970" s="260"/>
      <c r="J970" s="256"/>
      <c r="K970" s="256"/>
      <c r="L970" s="261"/>
      <c r="M970" s="262"/>
      <c r="N970" s="263"/>
      <c r="O970" s="263"/>
      <c r="P970" s="263"/>
      <c r="Q970" s="263"/>
      <c r="R970" s="263"/>
      <c r="S970" s="263"/>
      <c r="T970" s="264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65" t="s">
        <v>939</v>
      </c>
      <c r="AU970" s="265" t="s">
        <v>87</v>
      </c>
      <c r="AV970" s="13" t="s">
        <v>87</v>
      </c>
      <c r="AW970" s="13" t="s">
        <v>34</v>
      </c>
      <c r="AX970" s="13" t="s">
        <v>77</v>
      </c>
      <c r="AY970" s="265" t="s">
        <v>133</v>
      </c>
    </row>
    <row r="971" s="13" customFormat="1">
      <c r="A971" s="13"/>
      <c r="B971" s="255"/>
      <c r="C971" s="256"/>
      <c r="D971" s="225" t="s">
        <v>939</v>
      </c>
      <c r="E971" s="257" t="s">
        <v>1</v>
      </c>
      <c r="F971" s="258" t="s">
        <v>1314</v>
      </c>
      <c r="G971" s="256"/>
      <c r="H971" s="259">
        <v>1</v>
      </c>
      <c r="I971" s="260"/>
      <c r="J971" s="256"/>
      <c r="K971" s="256"/>
      <c r="L971" s="261"/>
      <c r="M971" s="262"/>
      <c r="N971" s="263"/>
      <c r="O971" s="263"/>
      <c r="P971" s="263"/>
      <c r="Q971" s="263"/>
      <c r="R971" s="263"/>
      <c r="S971" s="263"/>
      <c r="T971" s="264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65" t="s">
        <v>939</v>
      </c>
      <c r="AU971" s="265" t="s">
        <v>87</v>
      </c>
      <c r="AV971" s="13" t="s">
        <v>87</v>
      </c>
      <c r="AW971" s="13" t="s">
        <v>34</v>
      </c>
      <c r="AX971" s="13" t="s">
        <v>77</v>
      </c>
      <c r="AY971" s="265" t="s">
        <v>133</v>
      </c>
    </row>
    <row r="972" s="13" customFormat="1">
      <c r="A972" s="13"/>
      <c r="B972" s="255"/>
      <c r="C972" s="256"/>
      <c r="D972" s="225" t="s">
        <v>939</v>
      </c>
      <c r="E972" s="257" t="s">
        <v>1</v>
      </c>
      <c r="F972" s="258" t="s">
        <v>1315</v>
      </c>
      <c r="G972" s="256"/>
      <c r="H972" s="259">
        <v>1</v>
      </c>
      <c r="I972" s="260"/>
      <c r="J972" s="256"/>
      <c r="K972" s="256"/>
      <c r="L972" s="261"/>
      <c r="M972" s="262"/>
      <c r="N972" s="263"/>
      <c r="O972" s="263"/>
      <c r="P972" s="263"/>
      <c r="Q972" s="263"/>
      <c r="R972" s="263"/>
      <c r="S972" s="263"/>
      <c r="T972" s="264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65" t="s">
        <v>939</v>
      </c>
      <c r="AU972" s="265" t="s">
        <v>87</v>
      </c>
      <c r="AV972" s="13" t="s">
        <v>87</v>
      </c>
      <c r="AW972" s="13" t="s">
        <v>34</v>
      </c>
      <c r="AX972" s="13" t="s">
        <v>77</v>
      </c>
      <c r="AY972" s="265" t="s">
        <v>133</v>
      </c>
    </row>
    <row r="973" s="13" customFormat="1">
      <c r="A973" s="13"/>
      <c r="B973" s="255"/>
      <c r="C973" s="256"/>
      <c r="D973" s="225" t="s">
        <v>939</v>
      </c>
      <c r="E973" s="257" t="s">
        <v>1</v>
      </c>
      <c r="F973" s="258" t="s">
        <v>1316</v>
      </c>
      <c r="G973" s="256"/>
      <c r="H973" s="259">
        <v>1</v>
      </c>
      <c r="I973" s="260"/>
      <c r="J973" s="256"/>
      <c r="K973" s="256"/>
      <c r="L973" s="261"/>
      <c r="M973" s="262"/>
      <c r="N973" s="263"/>
      <c r="O973" s="263"/>
      <c r="P973" s="263"/>
      <c r="Q973" s="263"/>
      <c r="R973" s="263"/>
      <c r="S973" s="263"/>
      <c r="T973" s="264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265" t="s">
        <v>939</v>
      </c>
      <c r="AU973" s="265" t="s">
        <v>87</v>
      </c>
      <c r="AV973" s="13" t="s">
        <v>87</v>
      </c>
      <c r="AW973" s="13" t="s">
        <v>34</v>
      </c>
      <c r="AX973" s="13" t="s">
        <v>77</v>
      </c>
      <c r="AY973" s="265" t="s">
        <v>133</v>
      </c>
    </row>
    <row r="974" s="13" customFormat="1">
      <c r="A974" s="13"/>
      <c r="B974" s="255"/>
      <c r="C974" s="256"/>
      <c r="D974" s="225" t="s">
        <v>939</v>
      </c>
      <c r="E974" s="257" t="s">
        <v>1</v>
      </c>
      <c r="F974" s="258" t="s">
        <v>1317</v>
      </c>
      <c r="G974" s="256"/>
      <c r="H974" s="259">
        <v>1</v>
      </c>
      <c r="I974" s="260"/>
      <c r="J974" s="256"/>
      <c r="K974" s="256"/>
      <c r="L974" s="261"/>
      <c r="M974" s="262"/>
      <c r="N974" s="263"/>
      <c r="O974" s="263"/>
      <c r="P974" s="263"/>
      <c r="Q974" s="263"/>
      <c r="R974" s="263"/>
      <c r="S974" s="263"/>
      <c r="T974" s="264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65" t="s">
        <v>939</v>
      </c>
      <c r="AU974" s="265" t="s">
        <v>87</v>
      </c>
      <c r="AV974" s="13" t="s">
        <v>87</v>
      </c>
      <c r="AW974" s="13" t="s">
        <v>34</v>
      </c>
      <c r="AX974" s="13" t="s">
        <v>77</v>
      </c>
      <c r="AY974" s="265" t="s">
        <v>133</v>
      </c>
    </row>
    <row r="975" s="13" customFormat="1">
      <c r="A975" s="13"/>
      <c r="B975" s="255"/>
      <c r="C975" s="256"/>
      <c r="D975" s="225" t="s">
        <v>939</v>
      </c>
      <c r="E975" s="257" t="s">
        <v>1</v>
      </c>
      <c r="F975" s="258" t="s">
        <v>1318</v>
      </c>
      <c r="G975" s="256"/>
      <c r="H975" s="259">
        <v>1</v>
      </c>
      <c r="I975" s="260"/>
      <c r="J975" s="256"/>
      <c r="K975" s="256"/>
      <c r="L975" s="261"/>
      <c r="M975" s="262"/>
      <c r="N975" s="263"/>
      <c r="O975" s="263"/>
      <c r="P975" s="263"/>
      <c r="Q975" s="263"/>
      <c r="R975" s="263"/>
      <c r="S975" s="263"/>
      <c r="T975" s="264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65" t="s">
        <v>939</v>
      </c>
      <c r="AU975" s="265" t="s">
        <v>87</v>
      </c>
      <c r="AV975" s="13" t="s">
        <v>87</v>
      </c>
      <c r="AW975" s="13" t="s">
        <v>34</v>
      </c>
      <c r="AX975" s="13" t="s">
        <v>77</v>
      </c>
      <c r="AY975" s="265" t="s">
        <v>133</v>
      </c>
    </row>
    <row r="976" s="13" customFormat="1">
      <c r="A976" s="13"/>
      <c r="B976" s="255"/>
      <c r="C976" s="256"/>
      <c r="D976" s="225" t="s">
        <v>939</v>
      </c>
      <c r="E976" s="257" t="s">
        <v>1</v>
      </c>
      <c r="F976" s="258" t="s">
        <v>1319</v>
      </c>
      <c r="G976" s="256"/>
      <c r="H976" s="259">
        <v>1</v>
      </c>
      <c r="I976" s="260"/>
      <c r="J976" s="256"/>
      <c r="K976" s="256"/>
      <c r="L976" s="261"/>
      <c r="M976" s="262"/>
      <c r="N976" s="263"/>
      <c r="O976" s="263"/>
      <c r="P976" s="263"/>
      <c r="Q976" s="263"/>
      <c r="R976" s="263"/>
      <c r="S976" s="263"/>
      <c r="T976" s="264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65" t="s">
        <v>939</v>
      </c>
      <c r="AU976" s="265" t="s">
        <v>87</v>
      </c>
      <c r="AV976" s="13" t="s">
        <v>87</v>
      </c>
      <c r="AW976" s="13" t="s">
        <v>34</v>
      </c>
      <c r="AX976" s="13" t="s">
        <v>77</v>
      </c>
      <c r="AY976" s="265" t="s">
        <v>133</v>
      </c>
    </row>
    <row r="977" s="14" customFormat="1">
      <c r="A977" s="14"/>
      <c r="B977" s="266"/>
      <c r="C977" s="267"/>
      <c r="D977" s="225" t="s">
        <v>939</v>
      </c>
      <c r="E977" s="268" t="s">
        <v>1</v>
      </c>
      <c r="F977" s="269" t="s">
        <v>941</v>
      </c>
      <c r="G977" s="267"/>
      <c r="H977" s="270">
        <v>9</v>
      </c>
      <c r="I977" s="271"/>
      <c r="J977" s="267"/>
      <c r="K977" s="267"/>
      <c r="L977" s="272"/>
      <c r="M977" s="273"/>
      <c r="N977" s="274"/>
      <c r="O977" s="274"/>
      <c r="P977" s="274"/>
      <c r="Q977" s="274"/>
      <c r="R977" s="274"/>
      <c r="S977" s="274"/>
      <c r="T977" s="275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76" t="s">
        <v>939</v>
      </c>
      <c r="AU977" s="276" t="s">
        <v>87</v>
      </c>
      <c r="AV977" s="14" t="s">
        <v>138</v>
      </c>
      <c r="AW977" s="14" t="s">
        <v>34</v>
      </c>
      <c r="AX977" s="14" t="s">
        <v>85</v>
      </c>
      <c r="AY977" s="276" t="s">
        <v>133</v>
      </c>
    </row>
    <row r="978" s="2" customFormat="1" ht="24.15" customHeight="1">
      <c r="A978" s="38"/>
      <c r="B978" s="39"/>
      <c r="C978" s="211" t="s">
        <v>1805</v>
      </c>
      <c r="D978" s="211" t="s">
        <v>134</v>
      </c>
      <c r="E978" s="212" t="s">
        <v>1806</v>
      </c>
      <c r="F978" s="213" t="s">
        <v>1807</v>
      </c>
      <c r="G978" s="214" t="s">
        <v>1050</v>
      </c>
      <c r="H978" s="215">
        <v>3</v>
      </c>
      <c r="I978" s="216"/>
      <c r="J978" s="217">
        <f>ROUND(I978*H978,2)</f>
        <v>0</v>
      </c>
      <c r="K978" s="218"/>
      <c r="L978" s="44"/>
      <c r="M978" s="219" t="s">
        <v>1</v>
      </c>
      <c r="N978" s="220" t="s">
        <v>42</v>
      </c>
      <c r="O978" s="91"/>
      <c r="P978" s="221">
        <f>O978*H978</f>
        <v>0</v>
      </c>
      <c r="Q978" s="221">
        <v>0</v>
      </c>
      <c r="R978" s="221">
        <f>Q978*H978</f>
        <v>0</v>
      </c>
      <c r="S978" s="221">
        <v>0</v>
      </c>
      <c r="T978" s="222">
        <f>S978*H978</f>
        <v>0</v>
      </c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R978" s="223" t="s">
        <v>161</v>
      </c>
      <c r="AT978" s="223" t="s">
        <v>134</v>
      </c>
      <c r="AU978" s="223" t="s">
        <v>87</v>
      </c>
      <c r="AY978" s="17" t="s">
        <v>133</v>
      </c>
      <c r="BE978" s="224">
        <f>IF(N978="základní",J978,0)</f>
        <v>0</v>
      </c>
      <c r="BF978" s="224">
        <f>IF(N978="snížená",J978,0)</f>
        <v>0</v>
      </c>
      <c r="BG978" s="224">
        <f>IF(N978="zákl. přenesená",J978,0)</f>
        <v>0</v>
      </c>
      <c r="BH978" s="224">
        <f>IF(N978="sníž. přenesená",J978,0)</f>
        <v>0</v>
      </c>
      <c r="BI978" s="224">
        <f>IF(N978="nulová",J978,0)</f>
        <v>0</v>
      </c>
      <c r="BJ978" s="17" t="s">
        <v>85</v>
      </c>
      <c r="BK978" s="224">
        <f>ROUND(I978*H978,2)</f>
        <v>0</v>
      </c>
      <c r="BL978" s="17" t="s">
        <v>161</v>
      </c>
      <c r="BM978" s="223" t="s">
        <v>1808</v>
      </c>
    </row>
    <row r="979" s="2" customFormat="1" ht="24.15" customHeight="1">
      <c r="A979" s="38"/>
      <c r="B979" s="39"/>
      <c r="C979" s="230" t="s">
        <v>521</v>
      </c>
      <c r="D979" s="230" t="s">
        <v>574</v>
      </c>
      <c r="E979" s="231" t="s">
        <v>1809</v>
      </c>
      <c r="F979" s="232" t="s">
        <v>1810</v>
      </c>
      <c r="G979" s="233" t="s">
        <v>1050</v>
      </c>
      <c r="H979" s="234">
        <v>3</v>
      </c>
      <c r="I979" s="235"/>
      <c r="J979" s="236">
        <f>ROUND(I979*H979,2)</f>
        <v>0</v>
      </c>
      <c r="K979" s="237"/>
      <c r="L979" s="238"/>
      <c r="M979" s="239" t="s">
        <v>1</v>
      </c>
      <c r="N979" s="240" t="s">
        <v>42</v>
      </c>
      <c r="O979" s="91"/>
      <c r="P979" s="221">
        <f>O979*H979</f>
        <v>0</v>
      </c>
      <c r="Q979" s="221">
        <v>0</v>
      </c>
      <c r="R979" s="221">
        <f>Q979*H979</f>
        <v>0</v>
      </c>
      <c r="S979" s="221">
        <v>0</v>
      </c>
      <c r="T979" s="222">
        <f>S979*H979</f>
        <v>0</v>
      </c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R979" s="223" t="s">
        <v>191</v>
      </c>
      <c r="AT979" s="223" t="s">
        <v>574</v>
      </c>
      <c r="AU979" s="223" t="s">
        <v>87</v>
      </c>
      <c r="AY979" s="17" t="s">
        <v>133</v>
      </c>
      <c r="BE979" s="224">
        <f>IF(N979="základní",J979,0)</f>
        <v>0</v>
      </c>
      <c r="BF979" s="224">
        <f>IF(N979="snížená",J979,0)</f>
        <v>0</v>
      </c>
      <c r="BG979" s="224">
        <f>IF(N979="zákl. přenesená",J979,0)</f>
        <v>0</v>
      </c>
      <c r="BH979" s="224">
        <f>IF(N979="sníž. přenesená",J979,0)</f>
        <v>0</v>
      </c>
      <c r="BI979" s="224">
        <f>IF(N979="nulová",J979,0)</f>
        <v>0</v>
      </c>
      <c r="BJ979" s="17" t="s">
        <v>85</v>
      </c>
      <c r="BK979" s="224">
        <f>ROUND(I979*H979,2)</f>
        <v>0</v>
      </c>
      <c r="BL979" s="17" t="s">
        <v>161</v>
      </c>
      <c r="BM979" s="223" t="s">
        <v>1811</v>
      </c>
    </row>
    <row r="980" s="13" customFormat="1">
      <c r="A980" s="13"/>
      <c r="B980" s="255"/>
      <c r="C980" s="256"/>
      <c r="D980" s="225" t="s">
        <v>939</v>
      </c>
      <c r="E980" s="257" t="s">
        <v>1</v>
      </c>
      <c r="F980" s="258" t="s">
        <v>1322</v>
      </c>
      <c r="G980" s="256"/>
      <c r="H980" s="259">
        <v>1</v>
      </c>
      <c r="I980" s="260"/>
      <c r="J980" s="256"/>
      <c r="K980" s="256"/>
      <c r="L980" s="261"/>
      <c r="M980" s="262"/>
      <c r="N980" s="263"/>
      <c r="O980" s="263"/>
      <c r="P980" s="263"/>
      <c r="Q980" s="263"/>
      <c r="R980" s="263"/>
      <c r="S980" s="263"/>
      <c r="T980" s="264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65" t="s">
        <v>939</v>
      </c>
      <c r="AU980" s="265" t="s">
        <v>87</v>
      </c>
      <c r="AV980" s="13" t="s">
        <v>87</v>
      </c>
      <c r="AW980" s="13" t="s">
        <v>34</v>
      </c>
      <c r="AX980" s="13" t="s">
        <v>77</v>
      </c>
      <c r="AY980" s="265" t="s">
        <v>133</v>
      </c>
    </row>
    <row r="981" s="13" customFormat="1">
      <c r="A981" s="13"/>
      <c r="B981" s="255"/>
      <c r="C981" s="256"/>
      <c r="D981" s="225" t="s">
        <v>939</v>
      </c>
      <c r="E981" s="257" t="s">
        <v>1</v>
      </c>
      <c r="F981" s="258" t="s">
        <v>1323</v>
      </c>
      <c r="G981" s="256"/>
      <c r="H981" s="259">
        <v>1</v>
      </c>
      <c r="I981" s="260"/>
      <c r="J981" s="256"/>
      <c r="K981" s="256"/>
      <c r="L981" s="261"/>
      <c r="M981" s="262"/>
      <c r="N981" s="263"/>
      <c r="O981" s="263"/>
      <c r="P981" s="263"/>
      <c r="Q981" s="263"/>
      <c r="R981" s="263"/>
      <c r="S981" s="263"/>
      <c r="T981" s="264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65" t="s">
        <v>939</v>
      </c>
      <c r="AU981" s="265" t="s">
        <v>87</v>
      </c>
      <c r="AV981" s="13" t="s">
        <v>87</v>
      </c>
      <c r="AW981" s="13" t="s">
        <v>34</v>
      </c>
      <c r="AX981" s="13" t="s">
        <v>77</v>
      </c>
      <c r="AY981" s="265" t="s">
        <v>133</v>
      </c>
    </row>
    <row r="982" s="13" customFormat="1">
      <c r="A982" s="13"/>
      <c r="B982" s="255"/>
      <c r="C982" s="256"/>
      <c r="D982" s="225" t="s">
        <v>939</v>
      </c>
      <c r="E982" s="257" t="s">
        <v>1</v>
      </c>
      <c r="F982" s="258" t="s">
        <v>1324</v>
      </c>
      <c r="G982" s="256"/>
      <c r="H982" s="259">
        <v>1</v>
      </c>
      <c r="I982" s="260"/>
      <c r="J982" s="256"/>
      <c r="K982" s="256"/>
      <c r="L982" s="261"/>
      <c r="M982" s="262"/>
      <c r="N982" s="263"/>
      <c r="O982" s="263"/>
      <c r="P982" s="263"/>
      <c r="Q982" s="263"/>
      <c r="R982" s="263"/>
      <c r="S982" s="263"/>
      <c r="T982" s="264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65" t="s">
        <v>939</v>
      </c>
      <c r="AU982" s="265" t="s">
        <v>87</v>
      </c>
      <c r="AV982" s="13" t="s">
        <v>87</v>
      </c>
      <c r="AW982" s="13" t="s">
        <v>34</v>
      </c>
      <c r="AX982" s="13" t="s">
        <v>77</v>
      </c>
      <c r="AY982" s="265" t="s">
        <v>133</v>
      </c>
    </row>
    <row r="983" s="14" customFormat="1">
      <c r="A983" s="14"/>
      <c r="B983" s="266"/>
      <c r="C983" s="267"/>
      <c r="D983" s="225" t="s">
        <v>939</v>
      </c>
      <c r="E983" s="268" t="s">
        <v>1</v>
      </c>
      <c r="F983" s="269" t="s">
        <v>941</v>
      </c>
      <c r="G983" s="267"/>
      <c r="H983" s="270">
        <v>3</v>
      </c>
      <c r="I983" s="271"/>
      <c r="J983" s="267"/>
      <c r="K983" s="267"/>
      <c r="L983" s="272"/>
      <c r="M983" s="273"/>
      <c r="N983" s="274"/>
      <c r="O983" s="274"/>
      <c r="P983" s="274"/>
      <c r="Q983" s="274"/>
      <c r="R983" s="274"/>
      <c r="S983" s="274"/>
      <c r="T983" s="275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76" t="s">
        <v>939</v>
      </c>
      <c r="AU983" s="276" t="s">
        <v>87</v>
      </c>
      <c r="AV983" s="14" t="s">
        <v>138</v>
      </c>
      <c r="AW983" s="14" t="s">
        <v>34</v>
      </c>
      <c r="AX983" s="14" t="s">
        <v>85</v>
      </c>
      <c r="AY983" s="276" t="s">
        <v>133</v>
      </c>
    </row>
    <row r="984" s="2" customFormat="1" ht="24.15" customHeight="1">
      <c r="A984" s="38"/>
      <c r="B984" s="39"/>
      <c r="C984" s="211" t="s">
        <v>1812</v>
      </c>
      <c r="D984" s="211" t="s">
        <v>134</v>
      </c>
      <c r="E984" s="212" t="s">
        <v>1813</v>
      </c>
      <c r="F984" s="213" t="s">
        <v>1814</v>
      </c>
      <c r="G984" s="214" t="s">
        <v>1050</v>
      </c>
      <c r="H984" s="215">
        <v>2</v>
      </c>
      <c r="I984" s="216"/>
      <c r="J984" s="217">
        <f>ROUND(I984*H984,2)</f>
        <v>0</v>
      </c>
      <c r="K984" s="218"/>
      <c r="L984" s="44"/>
      <c r="M984" s="219" t="s">
        <v>1</v>
      </c>
      <c r="N984" s="220" t="s">
        <v>42</v>
      </c>
      <c r="O984" s="91"/>
      <c r="P984" s="221">
        <f>O984*H984</f>
        <v>0</v>
      </c>
      <c r="Q984" s="221">
        <v>0</v>
      </c>
      <c r="R984" s="221">
        <f>Q984*H984</f>
        <v>0</v>
      </c>
      <c r="S984" s="221">
        <v>0</v>
      </c>
      <c r="T984" s="222">
        <f>S984*H984</f>
        <v>0</v>
      </c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R984" s="223" t="s">
        <v>161</v>
      </c>
      <c r="AT984" s="223" t="s">
        <v>134</v>
      </c>
      <c r="AU984" s="223" t="s">
        <v>87</v>
      </c>
      <c r="AY984" s="17" t="s">
        <v>133</v>
      </c>
      <c r="BE984" s="224">
        <f>IF(N984="základní",J984,0)</f>
        <v>0</v>
      </c>
      <c r="BF984" s="224">
        <f>IF(N984="snížená",J984,0)</f>
        <v>0</v>
      </c>
      <c r="BG984" s="224">
        <f>IF(N984="zákl. přenesená",J984,0)</f>
        <v>0</v>
      </c>
      <c r="BH984" s="224">
        <f>IF(N984="sníž. přenesená",J984,0)</f>
        <v>0</v>
      </c>
      <c r="BI984" s="224">
        <f>IF(N984="nulová",J984,0)</f>
        <v>0</v>
      </c>
      <c r="BJ984" s="17" t="s">
        <v>85</v>
      </c>
      <c r="BK984" s="224">
        <f>ROUND(I984*H984,2)</f>
        <v>0</v>
      </c>
      <c r="BL984" s="17" t="s">
        <v>161</v>
      </c>
      <c r="BM984" s="223" t="s">
        <v>1815</v>
      </c>
    </row>
    <row r="985" s="2" customFormat="1" ht="33" customHeight="1">
      <c r="A985" s="38"/>
      <c r="B985" s="39"/>
      <c r="C985" s="230" t="s">
        <v>525</v>
      </c>
      <c r="D985" s="230" t="s">
        <v>574</v>
      </c>
      <c r="E985" s="231" t="s">
        <v>1816</v>
      </c>
      <c r="F985" s="232" t="s">
        <v>1817</v>
      </c>
      <c r="G985" s="233" t="s">
        <v>1050</v>
      </c>
      <c r="H985" s="234">
        <v>1</v>
      </c>
      <c r="I985" s="235"/>
      <c r="J985" s="236">
        <f>ROUND(I985*H985,2)</f>
        <v>0</v>
      </c>
      <c r="K985" s="237"/>
      <c r="L985" s="238"/>
      <c r="M985" s="239" t="s">
        <v>1</v>
      </c>
      <c r="N985" s="240" t="s">
        <v>42</v>
      </c>
      <c r="O985" s="91"/>
      <c r="P985" s="221">
        <f>O985*H985</f>
        <v>0</v>
      </c>
      <c r="Q985" s="221">
        <v>0</v>
      </c>
      <c r="R985" s="221">
        <f>Q985*H985</f>
        <v>0</v>
      </c>
      <c r="S985" s="221">
        <v>0</v>
      </c>
      <c r="T985" s="222">
        <f>S985*H985</f>
        <v>0</v>
      </c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R985" s="223" t="s">
        <v>191</v>
      </c>
      <c r="AT985" s="223" t="s">
        <v>574</v>
      </c>
      <c r="AU985" s="223" t="s">
        <v>87</v>
      </c>
      <c r="AY985" s="17" t="s">
        <v>133</v>
      </c>
      <c r="BE985" s="224">
        <f>IF(N985="základní",J985,0)</f>
        <v>0</v>
      </c>
      <c r="BF985" s="224">
        <f>IF(N985="snížená",J985,0)</f>
        <v>0</v>
      </c>
      <c r="BG985" s="224">
        <f>IF(N985="zákl. přenesená",J985,0)</f>
        <v>0</v>
      </c>
      <c r="BH985" s="224">
        <f>IF(N985="sníž. přenesená",J985,0)</f>
        <v>0</v>
      </c>
      <c r="BI985" s="224">
        <f>IF(N985="nulová",J985,0)</f>
        <v>0</v>
      </c>
      <c r="BJ985" s="17" t="s">
        <v>85</v>
      </c>
      <c r="BK985" s="224">
        <f>ROUND(I985*H985,2)</f>
        <v>0</v>
      </c>
      <c r="BL985" s="17" t="s">
        <v>161</v>
      </c>
      <c r="BM985" s="223" t="s">
        <v>1818</v>
      </c>
    </row>
    <row r="986" s="13" customFormat="1">
      <c r="A986" s="13"/>
      <c r="B986" s="255"/>
      <c r="C986" s="256"/>
      <c r="D986" s="225" t="s">
        <v>939</v>
      </c>
      <c r="E986" s="257" t="s">
        <v>1</v>
      </c>
      <c r="F986" s="258" t="s">
        <v>1329</v>
      </c>
      <c r="G986" s="256"/>
      <c r="H986" s="259">
        <v>1</v>
      </c>
      <c r="I986" s="260"/>
      <c r="J986" s="256"/>
      <c r="K986" s="256"/>
      <c r="L986" s="261"/>
      <c r="M986" s="262"/>
      <c r="N986" s="263"/>
      <c r="O986" s="263"/>
      <c r="P986" s="263"/>
      <c r="Q986" s="263"/>
      <c r="R986" s="263"/>
      <c r="S986" s="263"/>
      <c r="T986" s="264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65" t="s">
        <v>939</v>
      </c>
      <c r="AU986" s="265" t="s">
        <v>87</v>
      </c>
      <c r="AV986" s="13" t="s">
        <v>87</v>
      </c>
      <c r="AW986" s="13" t="s">
        <v>34</v>
      </c>
      <c r="AX986" s="13" t="s">
        <v>77</v>
      </c>
      <c r="AY986" s="265" t="s">
        <v>133</v>
      </c>
    </row>
    <row r="987" s="14" customFormat="1">
      <c r="A987" s="14"/>
      <c r="B987" s="266"/>
      <c r="C987" s="267"/>
      <c r="D987" s="225" t="s">
        <v>939</v>
      </c>
      <c r="E987" s="268" t="s">
        <v>1</v>
      </c>
      <c r="F987" s="269" t="s">
        <v>941</v>
      </c>
      <c r="G987" s="267"/>
      <c r="H987" s="270">
        <v>1</v>
      </c>
      <c r="I987" s="271"/>
      <c r="J987" s="267"/>
      <c r="K987" s="267"/>
      <c r="L987" s="272"/>
      <c r="M987" s="273"/>
      <c r="N987" s="274"/>
      <c r="O987" s="274"/>
      <c r="P987" s="274"/>
      <c r="Q987" s="274"/>
      <c r="R987" s="274"/>
      <c r="S987" s="274"/>
      <c r="T987" s="275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76" t="s">
        <v>939</v>
      </c>
      <c r="AU987" s="276" t="s">
        <v>87</v>
      </c>
      <c r="AV987" s="14" t="s">
        <v>138</v>
      </c>
      <c r="AW987" s="14" t="s">
        <v>34</v>
      </c>
      <c r="AX987" s="14" t="s">
        <v>85</v>
      </c>
      <c r="AY987" s="276" t="s">
        <v>133</v>
      </c>
    </row>
    <row r="988" s="2" customFormat="1" ht="33" customHeight="1">
      <c r="A988" s="38"/>
      <c r="B988" s="39"/>
      <c r="C988" s="230" t="s">
        <v>1819</v>
      </c>
      <c r="D988" s="230" t="s">
        <v>574</v>
      </c>
      <c r="E988" s="231" t="s">
        <v>1820</v>
      </c>
      <c r="F988" s="232" t="s">
        <v>1821</v>
      </c>
      <c r="G988" s="233" t="s">
        <v>1050</v>
      </c>
      <c r="H988" s="234">
        <v>1</v>
      </c>
      <c r="I988" s="235"/>
      <c r="J988" s="236">
        <f>ROUND(I988*H988,2)</f>
        <v>0</v>
      </c>
      <c r="K988" s="237"/>
      <c r="L988" s="238"/>
      <c r="M988" s="239" t="s">
        <v>1</v>
      </c>
      <c r="N988" s="240" t="s">
        <v>42</v>
      </c>
      <c r="O988" s="91"/>
      <c r="P988" s="221">
        <f>O988*H988</f>
        <v>0</v>
      </c>
      <c r="Q988" s="221">
        <v>0</v>
      </c>
      <c r="R988" s="221">
        <f>Q988*H988</f>
        <v>0</v>
      </c>
      <c r="S988" s="221">
        <v>0</v>
      </c>
      <c r="T988" s="222">
        <f>S988*H988</f>
        <v>0</v>
      </c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R988" s="223" t="s">
        <v>191</v>
      </c>
      <c r="AT988" s="223" t="s">
        <v>574</v>
      </c>
      <c r="AU988" s="223" t="s">
        <v>87</v>
      </c>
      <c r="AY988" s="17" t="s">
        <v>133</v>
      </c>
      <c r="BE988" s="224">
        <f>IF(N988="základní",J988,0)</f>
        <v>0</v>
      </c>
      <c r="BF988" s="224">
        <f>IF(N988="snížená",J988,0)</f>
        <v>0</v>
      </c>
      <c r="BG988" s="224">
        <f>IF(N988="zákl. přenesená",J988,0)</f>
        <v>0</v>
      </c>
      <c r="BH988" s="224">
        <f>IF(N988="sníž. přenesená",J988,0)</f>
        <v>0</v>
      </c>
      <c r="BI988" s="224">
        <f>IF(N988="nulová",J988,0)</f>
        <v>0</v>
      </c>
      <c r="BJ988" s="17" t="s">
        <v>85</v>
      </c>
      <c r="BK988" s="224">
        <f>ROUND(I988*H988,2)</f>
        <v>0</v>
      </c>
      <c r="BL988" s="17" t="s">
        <v>161</v>
      </c>
      <c r="BM988" s="223" t="s">
        <v>1822</v>
      </c>
    </row>
    <row r="989" s="13" customFormat="1">
      <c r="A989" s="13"/>
      <c r="B989" s="255"/>
      <c r="C989" s="256"/>
      <c r="D989" s="225" t="s">
        <v>939</v>
      </c>
      <c r="E989" s="257" t="s">
        <v>1</v>
      </c>
      <c r="F989" s="258" t="s">
        <v>1332</v>
      </c>
      <c r="G989" s="256"/>
      <c r="H989" s="259">
        <v>1</v>
      </c>
      <c r="I989" s="260"/>
      <c r="J989" s="256"/>
      <c r="K989" s="256"/>
      <c r="L989" s="261"/>
      <c r="M989" s="262"/>
      <c r="N989" s="263"/>
      <c r="O989" s="263"/>
      <c r="P989" s="263"/>
      <c r="Q989" s="263"/>
      <c r="R989" s="263"/>
      <c r="S989" s="263"/>
      <c r="T989" s="264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265" t="s">
        <v>939</v>
      </c>
      <c r="AU989" s="265" t="s">
        <v>87</v>
      </c>
      <c r="AV989" s="13" t="s">
        <v>87</v>
      </c>
      <c r="AW989" s="13" t="s">
        <v>34</v>
      </c>
      <c r="AX989" s="13" t="s">
        <v>77</v>
      </c>
      <c r="AY989" s="265" t="s">
        <v>133</v>
      </c>
    </row>
    <row r="990" s="14" customFormat="1">
      <c r="A990" s="14"/>
      <c r="B990" s="266"/>
      <c r="C990" s="267"/>
      <c r="D990" s="225" t="s">
        <v>939</v>
      </c>
      <c r="E990" s="268" t="s">
        <v>1</v>
      </c>
      <c r="F990" s="269" t="s">
        <v>941</v>
      </c>
      <c r="G990" s="267"/>
      <c r="H990" s="270">
        <v>1</v>
      </c>
      <c r="I990" s="271"/>
      <c r="J990" s="267"/>
      <c r="K990" s="267"/>
      <c r="L990" s="272"/>
      <c r="M990" s="273"/>
      <c r="N990" s="274"/>
      <c r="O990" s="274"/>
      <c r="P990" s="274"/>
      <c r="Q990" s="274"/>
      <c r="R990" s="274"/>
      <c r="S990" s="274"/>
      <c r="T990" s="275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276" t="s">
        <v>939</v>
      </c>
      <c r="AU990" s="276" t="s">
        <v>87</v>
      </c>
      <c r="AV990" s="14" t="s">
        <v>138</v>
      </c>
      <c r="AW990" s="14" t="s">
        <v>34</v>
      </c>
      <c r="AX990" s="14" t="s">
        <v>85</v>
      </c>
      <c r="AY990" s="276" t="s">
        <v>133</v>
      </c>
    </row>
    <row r="991" s="2" customFormat="1" ht="24.15" customHeight="1">
      <c r="A991" s="38"/>
      <c r="B991" s="39"/>
      <c r="C991" s="211" t="s">
        <v>530</v>
      </c>
      <c r="D991" s="211" t="s">
        <v>134</v>
      </c>
      <c r="E991" s="212" t="s">
        <v>1823</v>
      </c>
      <c r="F991" s="213" t="s">
        <v>1824</v>
      </c>
      <c r="G991" s="214" t="s">
        <v>1050</v>
      </c>
      <c r="H991" s="215">
        <v>2</v>
      </c>
      <c r="I991" s="216"/>
      <c r="J991" s="217">
        <f>ROUND(I991*H991,2)</f>
        <v>0</v>
      </c>
      <c r="K991" s="218"/>
      <c r="L991" s="44"/>
      <c r="M991" s="219" t="s">
        <v>1</v>
      </c>
      <c r="N991" s="220" t="s">
        <v>42</v>
      </c>
      <c r="O991" s="91"/>
      <c r="P991" s="221">
        <f>O991*H991</f>
        <v>0</v>
      </c>
      <c r="Q991" s="221">
        <v>0</v>
      </c>
      <c r="R991" s="221">
        <f>Q991*H991</f>
        <v>0</v>
      </c>
      <c r="S991" s="221">
        <v>0</v>
      </c>
      <c r="T991" s="222">
        <f>S991*H991</f>
        <v>0</v>
      </c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R991" s="223" t="s">
        <v>161</v>
      </c>
      <c r="AT991" s="223" t="s">
        <v>134</v>
      </c>
      <c r="AU991" s="223" t="s">
        <v>87</v>
      </c>
      <c r="AY991" s="17" t="s">
        <v>133</v>
      </c>
      <c r="BE991" s="224">
        <f>IF(N991="základní",J991,0)</f>
        <v>0</v>
      </c>
      <c r="BF991" s="224">
        <f>IF(N991="snížená",J991,0)</f>
        <v>0</v>
      </c>
      <c r="BG991" s="224">
        <f>IF(N991="zákl. přenesená",J991,0)</f>
        <v>0</v>
      </c>
      <c r="BH991" s="224">
        <f>IF(N991="sníž. přenesená",J991,0)</f>
        <v>0</v>
      </c>
      <c r="BI991" s="224">
        <f>IF(N991="nulová",J991,0)</f>
        <v>0</v>
      </c>
      <c r="BJ991" s="17" t="s">
        <v>85</v>
      </c>
      <c r="BK991" s="224">
        <f>ROUND(I991*H991,2)</f>
        <v>0</v>
      </c>
      <c r="BL991" s="17" t="s">
        <v>161</v>
      </c>
      <c r="BM991" s="223" t="s">
        <v>1825</v>
      </c>
    </row>
    <row r="992" s="2" customFormat="1" ht="33" customHeight="1">
      <c r="A992" s="38"/>
      <c r="B992" s="39"/>
      <c r="C992" s="230" t="s">
        <v>1826</v>
      </c>
      <c r="D992" s="230" t="s">
        <v>574</v>
      </c>
      <c r="E992" s="231" t="s">
        <v>1827</v>
      </c>
      <c r="F992" s="232" t="s">
        <v>1828</v>
      </c>
      <c r="G992" s="233" t="s">
        <v>1050</v>
      </c>
      <c r="H992" s="234">
        <v>1</v>
      </c>
      <c r="I992" s="235"/>
      <c r="J992" s="236">
        <f>ROUND(I992*H992,2)</f>
        <v>0</v>
      </c>
      <c r="K992" s="237"/>
      <c r="L992" s="238"/>
      <c r="M992" s="239" t="s">
        <v>1</v>
      </c>
      <c r="N992" s="240" t="s">
        <v>42</v>
      </c>
      <c r="O992" s="91"/>
      <c r="P992" s="221">
        <f>O992*H992</f>
        <v>0</v>
      </c>
      <c r="Q992" s="221">
        <v>0</v>
      </c>
      <c r="R992" s="221">
        <f>Q992*H992</f>
        <v>0</v>
      </c>
      <c r="S992" s="221">
        <v>0</v>
      </c>
      <c r="T992" s="222">
        <f>S992*H992</f>
        <v>0</v>
      </c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R992" s="223" t="s">
        <v>191</v>
      </c>
      <c r="AT992" s="223" t="s">
        <v>574</v>
      </c>
      <c r="AU992" s="223" t="s">
        <v>87</v>
      </c>
      <c r="AY992" s="17" t="s">
        <v>133</v>
      </c>
      <c r="BE992" s="224">
        <f>IF(N992="základní",J992,0)</f>
        <v>0</v>
      </c>
      <c r="BF992" s="224">
        <f>IF(N992="snížená",J992,0)</f>
        <v>0</v>
      </c>
      <c r="BG992" s="224">
        <f>IF(N992="zákl. přenesená",J992,0)</f>
        <v>0</v>
      </c>
      <c r="BH992" s="224">
        <f>IF(N992="sníž. přenesená",J992,0)</f>
        <v>0</v>
      </c>
      <c r="BI992" s="224">
        <f>IF(N992="nulová",J992,0)</f>
        <v>0</v>
      </c>
      <c r="BJ992" s="17" t="s">
        <v>85</v>
      </c>
      <c r="BK992" s="224">
        <f>ROUND(I992*H992,2)</f>
        <v>0</v>
      </c>
      <c r="BL992" s="17" t="s">
        <v>161</v>
      </c>
      <c r="BM992" s="223" t="s">
        <v>1829</v>
      </c>
    </row>
    <row r="993" s="13" customFormat="1">
      <c r="A993" s="13"/>
      <c r="B993" s="255"/>
      <c r="C993" s="256"/>
      <c r="D993" s="225" t="s">
        <v>939</v>
      </c>
      <c r="E993" s="257" t="s">
        <v>1</v>
      </c>
      <c r="F993" s="258" t="s">
        <v>1335</v>
      </c>
      <c r="G993" s="256"/>
      <c r="H993" s="259">
        <v>1</v>
      </c>
      <c r="I993" s="260"/>
      <c r="J993" s="256"/>
      <c r="K993" s="256"/>
      <c r="L993" s="261"/>
      <c r="M993" s="262"/>
      <c r="N993" s="263"/>
      <c r="O993" s="263"/>
      <c r="P993" s="263"/>
      <c r="Q993" s="263"/>
      <c r="R993" s="263"/>
      <c r="S993" s="263"/>
      <c r="T993" s="264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65" t="s">
        <v>939</v>
      </c>
      <c r="AU993" s="265" t="s">
        <v>87</v>
      </c>
      <c r="AV993" s="13" t="s">
        <v>87</v>
      </c>
      <c r="AW993" s="13" t="s">
        <v>34</v>
      </c>
      <c r="AX993" s="13" t="s">
        <v>77</v>
      </c>
      <c r="AY993" s="265" t="s">
        <v>133</v>
      </c>
    </row>
    <row r="994" s="14" customFormat="1">
      <c r="A994" s="14"/>
      <c r="B994" s="266"/>
      <c r="C994" s="267"/>
      <c r="D994" s="225" t="s">
        <v>939</v>
      </c>
      <c r="E994" s="268" t="s">
        <v>1</v>
      </c>
      <c r="F994" s="269" t="s">
        <v>941</v>
      </c>
      <c r="G994" s="267"/>
      <c r="H994" s="270">
        <v>1</v>
      </c>
      <c r="I994" s="271"/>
      <c r="J994" s="267"/>
      <c r="K994" s="267"/>
      <c r="L994" s="272"/>
      <c r="M994" s="273"/>
      <c r="N994" s="274"/>
      <c r="O994" s="274"/>
      <c r="P994" s="274"/>
      <c r="Q994" s="274"/>
      <c r="R994" s="274"/>
      <c r="S994" s="274"/>
      <c r="T994" s="275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76" t="s">
        <v>939</v>
      </c>
      <c r="AU994" s="276" t="s">
        <v>87</v>
      </c>
      <c r="AV994" s="14" t="s">
        <v>138</v>
      </c>
      <c r="AW994" s="14" t="s">
        <v>34</v>
      </c>
      <c r="AX994" s="14" t="s">
        <v>85</v>
      </c>
      <c r="AY994" s="276" t="s">
        <v>133</v>
      </c>
    </row>
    <row r="995" s="2" customFormat="1" ht="33" customHeight="1">
      <c r="A995" s="38"/>
      <c r="B995" s="39"/>
      <c r="C995" s="230" t="s">
        <v>534</v>
      </c>
      <c r="D995" s="230" t="s">
        <v>574</v>
      </c>
      <c r="E995" s="231" t="s">
        <v>1830</v>
      </c>
      <c r="F995" s="232" t="s">
        <v>1831</v>
      </c>
      <c r="G995" s="233" t="s">
        <v>1050</v>
      </c>
      <c r="H995" s="234">
        <v>1</v>
      </c>
      <c r="I995" s="235"/>
      <c r="J995" s="236">
        <f>ROUND(I995*H995,2)</f>
        <v>0</v>
      </c>
      <c r="K995" s="237"/>
      <c r="L995" s="238"/>
      <c r="M995" s="239" t="s">
        <v>1</v>
      </c>
      <c r="N995" s="240" t="s">
        <v>42</v>
      </c>
      <c r="O995" s="91"/>
      <c r="P995" s="221">
        <f>O995*H995</f>
        <v>0</v>
      </c>
      <c r="Q995" s="221">
        <v>0</v>
      </c>
      <c r="R995" s="221">
        <f>Q995*H995</f>
        <v>0</v>
      </c>
      <c r="S995" s="221">
        <v>0</v>
      </c>
      <c r="T995" s="222">
        <f>S995*H995</f>
        <v>0</v>
      </c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R995" s="223" t="s">
        <v>191</v>
      </c>
      <c r="AT995" s="223" t="s">
        <v>574</v>
      </c>
      <c r="AU995" s="223" t="s">
        <v>87</v>
      </c>
      <c r="AY995" s="17" t="s">
        <v>133</v>
      </c>
      <c r="BE995" s="224">
        <f>IF(N995="základní",J995,0)</f>
        <v>0</v>
      </c>
      <c r="BF995" s="224">
        <f>IF(N995="snížená",J995,0)</f>
        <v>0</v>
      </c>
      <c r="BG995" s="224">
        <f>IF(N995="zákl. přenesená",J995,0)</f>
        <v>0</v>
      </c>
      <c r="BH995" s="224">
        <f>IF(N995="sníž. přenesená",J995,0)</f>
        <v>0</v>
      </c>
      <c r="BI995" s="224">
        <f>IF(N995="nulová",J995,0)</f>
        <v>0</v>
      </c>
      <c r="BJ995" s="17" t="s">
        <v>85</v>
      </c>
      <c r="BK995" s="224">
        <f>ROUND(I995*H995,2)</f>
        <v>0</v>
      </c>
      <c r="BL995" s="17" t="s">
        <v>161</v>
      </c>
      <c r="BM995" s="223" t="s">
        <v>1832</v>
      </c>
    </row>
    <row r="996" s="13" customFormat="1">
      <c r="A996" s="13"/>
      <c r="B996" s="255"/>
      <c r="C996" s="256"/>
      <c r="D996" s="225" t="s">
        <v>939</v>
      </c>
      <c r="E996" s="257" t="s">
        <v>1</v>
      </c>
      <c r="F996" s="258" t="s">
        <v>1338</v>
      </c>
      <c r="G996" s="256"/>
      <c r="H996" s="259">
        <v>1</v>
      </c>
      <c r="I996" s="260"/>
      <c r="J996" s="256"/>
      <c r="K996" s="256"/>
      <c r="L996" s="261"/>
      <c r="M996" s="262"/>
      <c r="N996" s="263"/>
      <c r="O996" s="263"/>
      <c r="P996" s="263"/>
      <c r="Q996" s="263"/>
      <c r="R996" s="263"/>
      <c r="S996" s="263"/>
      <c r="T996" s="264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65" t="s">
        <v>939</v>
      </c>
      <c r="AU996" s="265" t="s">
        <v>87</v>
      </c>
      <c r="AV996" s="13" t="s">
        <v>87</v>
      </c>
      <c r="AW996" s="13" t="s">
        <v>34</v>
      </c>
      <c r="AX996" s="13" t="s">
        <v>77</v>
      </c>
      <c r="AY996" s="265" t="s">
        <v>133</v>
      </c>
    </row>
    <row r="997" s="14" customFormat="1">
      <c r="A997" s="14"/>
      <c r="B997" s="266"/>
      <c r="C997" s="267"/>
      <c r="D997" s="225" t="s">
        <v>939</v>
      </c>
      <c r="E997" s="268" t="s">
        <v>1</v>
      </c>
      <c r="F997" s="269" t="s">
        <v>941</v>
      </c>
      <c r="G997" s="267"/>
      <c r="H997" s="270">
        <v>1</v>
      </c>
      <c r="I997" s="271"/>
      <c r="J997" s="267"/>
      <c r="K997" s="267"/>
      <c r="L997" s="272"/>
      <c r="M997" s="273"/>
      <c r="N997" s="274"/>
      <c r="O997" s="274"/>
      <c r="P997" s="274"/>
      <c r="Q997" s="274"/>
      <c r="R997" s="274"/>
      <c r="S997" s="274"/>
      <c r="T997" s="275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76" t="s">
        <v>939</v>
      </c>
      <c r="AU997" s="276" t="s">
        <v>87</v>
      </c>
      <c r="AV997" s="14" t="s">
        <v>138</v>
      </c>
      <c r="AW997" s="14" t="s">
        <v>34</v>
      </c>
      <c r="AX997" s="14" t="s">
        <v>85</v>
      </c>
      <c r="AY997" s="276" t="s">
        <v>133</v>
      </c>
    </row>
    <row r="998" s="2" customFormat="1" ht="16.5" customHeight="1">
      <c r="A998" s="38"/>
      <c r="B998" s="39"/>
      <c r="C998" s="211" t="s">
        <v>1833</v>
      </c>
      <c r="D998" s="211" t="s">
        <v>134</v>
      </c>
      <c r="E998" s="212" t="s">
        <v>1834</v>
      </c>
      <c r="F998" s="213" t="s">
        <v>1835</v>
      </c>
      <c r="G998" s="214" t="s">
        <v>1050</v>
      </c>
      <c r="H998" s="215">
        <v>14</v>
      </c>
      <c r="I998" s="216"/>
      <c r="J998" s="217">
        <f>ROUND(I998*H998,2)</f>
        <v>0</v>
      </c>
      <c r="K998" s="218"/>
      <c r="L998" s="44"/>
      <c r="M998" s="219" t="s">
        <v>1</v>
      </c>
      <c r="N998" s="220" t="s">
        <v>42</v>
      </c>
      <c r="O998" s="91"/>
      <c r="P998" s="221">
        <f>O998*H998</f>
        <v>0</v>
      </c>
      <c r="Q998" s="221">
        <v>0</v>
      </c>
      <c r="R998" s="221">
        <f>Q998*H998</f>
        <v>0</v>
      </c>
      <c r="S998" s="221">
        <v>0</v>
      </c>
      <c r="T998" s="222">
        <f>S998*H998</f>
        <v>0</v>
      </c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R998" s="223" t="s">
        <v>161</v>
      </c>
      <c r="AT998" s="223" t="s">
        <v>134</v>
      </c>
      <c r="AU998" s="223" t="s">
        <v>87</v>
      </c>
      <c r="AY998" s="17" t="s">
        <v>133</v>
      </c>
      <c r="BE998" s="224">
        <f>IF(N998="základní",J998,0)</f>
        <v>0</v>
      </c>
      <c r="BF998" s="224">
        <f>IF(N998="snížená",J998,0)</f>
        <v>0</v>
      </c>
      <c r="BG998" s="224">
        <f>IF(N998="zákl. přenesená",J998,0)</f>
        <v>0</v>
      </c>
      <c r="BH998" s="224">
        <f>IF(N998="sníž. přenesená",J998,0)</f>
        <v>0</v>
      </c>
      <c r="BI998" s="224">
        <f>IF(N998="nulová",J998,0)</f>
        <v>0</v>
      </c>
      <c r="BJ998" s="17" t="s">
        <v>85</v>
      </c>
      <c r="BK998" s="224">
        <f>ROUND(I998*H998,2)</f>
        <v>0</v>
      </c>
      <c r="BL998" s="17" t="s">
        <v>161</v>
      </c>
      <c r="BM998" s="223" t="s">
        <v>1836</v>
      </c>
    </row>
    <row r="999" s="13" customFormat="1">
      <c r="A999" s="13"/>
      <c r="B999" s="255"/>
      <c r="C999" s="256"/>
      <c r="D999" s="225" t="s">
        <v>939</v>
      </c>
      <c r="E999" s="257" t="s">
        <v>1</v>
      </c>
      <c r="F999" s="258" t="s">
        <v>1837</v>
      </c>
      <c r="G999" s="256"/>
      <c r="H999" s="259">
        <v>14</v>
      </c>
      <c r="I999" s="260"/>
      <c r="J999" s="256"/>
      <c r="K999" s="256"/>
      <c r="L999" s="261"/>
      <c r="M999" s="262"/>
      <c r="N999" s="263"/>
      <c r="O999" s="263"/>
      <c r="P999" s="263"/>
      <c r="Q999" s="263"/>
      <c r="R999" s="263"/>
      <c r="S999" s="263"/>
      <c r="T999" s="264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65" t="s">
        <v>939</v>
      </c>
      <c r="AU999" s="265" t="s">
        <v>87</v>
      </c>
      <c r="AV999" s="13" t="s">
        <v>87</v>
      </c>
      <c r="AW999" s="13" t="s">
        <v>34</v>
      </c>
      <c r="AX999" s="13" t="s">
        <v>77</v>
      </c>
      <c r="AY999" s="265" t="s">
        <v>133</v>
      </c>
    </row>
    <row r="1000" s="14" customFormat="1">
      <c r="A1000" s="14"/>
      <c r="B1000" s="266"/>
      <c r="C1000" s="267"/>
      <c r="D1000" s="225" t="s">
        <v>939</v>
      </c>
      <c r="E1000" s="268" t="s">
        <v>1</v>
      </c>
      <c r="F1000" s="269" t="s">
        <v>941</v>
      </c>
      <c r="G1000" s="267"/>
      <c r="H1000" s="270">
        <v>14</v>
      </c>
      <c r="I1000" s="271"/>
      <c r="J1000" s="267"/>
      <c r="K1000" s="267"/>
      <c r="L1000" s="272"/>
      <c r="M1000" s="273"/>
      <c r="N1000" s="274"/>
      <c r="O1000" s="274"/>
      <c r="P1000" s="274"/>
      <c r="Q1000" s="274"/>
      <c r="R1000" s="274"/>
      <c r="S1000" s="274"/>
      <c r="T1000" s="275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76" t="s">
        <v>939</v>
      </c>
      <c r="AU1000" s="276" t="s">
        <v>87</v>
      </c>
      <c r="AV1000" s="14" t="s">
        <v>138</v>
      </c>
      <c r="AW1000" s="14" t="s">
        <v>34</v>
      </c>
      <c r="AX1000" s="14" t="s">
        <v>85</v>
      </c>
      <c r="AY1000" s="276" t="s">
        <v>133</v>
      </c>
    </row>
    <row r="1001" s="2" customFormat="1" ht="16.5" customHeight="1">
      <c r="A1001" s="38"/>
      <c r="B1001" s="39"/>
      <c r="C1001" s="230" t="s">
        <v>539</v>
      </c>
      <c r="D1001" s="230" t="s">
        <v>574</v>
      </c>
      <c r="E1001" s="231" t="s">
        <v>1838</v>
      </c>
      <c r="F1001" s="232" t="s">
        <v>1839</v>
      </c>
      <c r="G1001" s="233" t="s">
        <v>1050</v>
      </c>
      <c r="H1001" s="234">
        <v>4</v>
      </c>
      <c r="I1001" s="235"/>
      <c r="J1001" s="236">
        <f>ROUND(I1001*H1001,2)</f>
        <v>0</v>
      </c>
      <c r="K1001" s="237"/>
      <c r="L1001" s="238"/>
      <c r="M1001" s="239" t="s">
        <v>1</v>
      </c>
      <c r="N1001" s="240" t="s">
        <v>42</v>
      </c>
      <c r="O1001" s="91"/>
      <c r="P1001" s="221">
        <f>O1001*H1001</f>
        <v>0</v>
      </c>
      <c r="Q1001" s="221">
        <v>0</v>
      </c>
      <c r="R1001" s="221">
        <f>Q1001*H1001</f>
        <v>0</v>
      </c>
      <c r="S1001" s="221">
        <v>0</v>
      </c>
      <c r="T1001" s="222">
        <f>S1001*H1001</f>
        <v>0</v>
      </c>
      <c r="U1001" s="38"/>
      <c r="V1001" s="38"/>
      <c r="W1001" s="38"/>
      <c r="X1001" s="38"/>
      <c r="Y1001" s="38"/>
      <c r="Z1001" s="38"/>
      <c r="AA1001" s="38"/>
      <c r="AB1001" s="38"/>
      <c r="AC1001" s="38"/>
      <c r="AD1001" s="38"/>
      <c r="AE1001" s="38"/>
      <c r="AR1001" s="223" t="s">
        <v>191</v>
      </c>
      <c r="AT1001" s="223" t="s">
        <v>574</v>
      </c>
      <c r="AU1001" s="223" t="s">
        <v>87</v>
      </c>
      <c r="AY1001" s="17" t="s">
        <v>133</v>
      </c>
      <c r="BE1001" s="224">
        <f>IF(N1001="základní",J1001,0)</f>
        <v>0</v>
      </c>
      <c r="BF1001" s="224">
        <f>IF(N1001="snížená",J1001,0)</f>
        <v>0</v>
      </c>
      <c r="BG1001" s="224">
        <f>IF(N1001="zákl. přenesená",J1001,0)</f>
        <v>0</v>
      </c>
      <c r="BH1001" s="224">
        <f>IF(N1001="sníž. přenesená",J1001,0)</f>
        <v>0</v>
      </c>
      <c r="BI1001" s="224">
        <f>IF(N1001="nulová",J1001,0)</f>
        <v>0</v>
      </c>
      <c r="BJ1001" s="17" t="s">
        <v>85</v>
      </c>
      <c r="BK1001" s="224">
        <f>ROUND(I1001*H1001,2)</f>
        <v>0</v>
      </c>
      <c r="BL1001" s="17" t="s">
        <v>161</v>
      </c>
      <c r="BM1001" s="223" t="s">
        <v>1840</v>
      </c>
    </row>
    <row r="1002" s="13" customFormat="1">
      <c r="A1002" s="13"/>
      <c r="B1002" s="255"/>
      <c r="C1002" s="256"/>
      <c r="D1002" s="225" t="s">
        <v>939</v>
      </c>
      <c r="E1002" s="257" t="s">
        <v>1</v>
      </c>
      <c r="F1002" s="258" t="s">
        <v>1841</v>
      </c>
      <c r="G1002" s="256"/>
      <c r="H1002" s="259">
        <v>4</v>
      </c>
      <c r="I1002" s="260"/>
      <c r="J1002" s="256"/>
      <c r="K1002" s="256"/>
      <c r="L1002" s="261"/>
      <c r="M1002" s="262"/>
      <c r="N1002" s="263"/>
      <c r="O1002" s="263"/>
      <c r="P1002" s="263"/>
      <c r="Q1002" s="263"/>
      <c r="R1002" s="263"/>
      <c r="S1002" s="263"/>
      <c r="T1002" s="264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65" t="s">
        <v>939</v>
      </c>
      <c r="AU1002" s="265" t="s">
        <v>87</v>
      </c>
      <c r="AV1002" s="13" t="s">
        <v>87</v>
      </c>
      <c r="AW1002" s="13" t="s">
        <v>34</v>
      </c>
      <c r="AX1002" s="13" t="s">
        <v>77</v>
      </c>
      <c r="AY1002" s="265" t="s">
        <v>133</v>
      </c>
    </row>
    <row r="1003" s="14" customFormat="1">
      <c r="A1003" s="14"/>
      <c r="B1003" s="266"/>
      <c r="C1003" s="267"/>
      <c r="D1003" s="225" t="s">
        <v>939</v>
      </c>
      <c r="E1003" s="268" t="s">
        <v>1</v>
      </c>
      <c r="F1003" s="269" t="s">
        <v>941</v>
      </c>
      <c r="G1003" s="267"/>
      <c r="H1003" s="270">
        <v>4</v>
      </c>
      <c r="I1003" s="271"/>
      <c r="J1003" s="267"/>
      <c r="K1003" s="267"/>
      <c r="L1003" s="272"/>
      <c r="M1003" s="273"/>
      <c r="N1003" s="274"/>
      <c r="O1003" s="274"/>
      <c r="P1003" s="274"/>
      <c r="Q1003" s="274"/>
      <c r="R1003" s="274"/>
      <c r="S1003" s="274"/>
      <c r="T1003" s="275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T1003" s="276" t="s">
        <v>939</v>
      </c>
      <c r="AU1003" s="276" t="s">
        <v>87</v>
      </c>
      <c r="AV1003" s="14" t="s">
        <v>138</v>
      </c>
      <c r="AW1003" s="14" t="s">
        <v>34</v>
      </c>
      <c r="AX1003" s="14" t="s">
        <v>85</v>
      </c>
      <c r="AY1003" s="276" t="s">
        <v>133</v>
      </c>
    </row>
    <row r="1004" s="2" customFormat="1" ht="16.5" customHeight="1">
      <c r="A1004" s="38"/>
      <c r="B1004" s="39"/>
      <c r="C1004" s="230" t="s">
        <v>1842</v>
      </c>
      <c r="D1004" s="230" t="s">
        <v>574</v>
      </c>
      <c r="E1004" s="231" t="s">
        <v>1843</v>
      </c>
      <c r="F1004" s="232" t="s">
        <v>1844</v>
      </c>
      <c r="G1004" s="233" t="s">
        <v>1050</v>
      </c>
      <c r="H1004" s="234">
        <v>6</v>
      </c>
      <c r="I1004" s="235"/>
      <c r="J1004" s="236">
        <f>ROUND(I1004*H1004,2)</f>
        <v>0</v>
      </c>
      <c r="K1004" s="237"/>
      <c r="L1004" s="238"/>
      <c r="M1004" s="239" t="s">
        <v>1</v>
      </c>
      <c r="N1004" s="240" t="s">
        <v>42</v>
      </c>
      <c r="O1004" s="91"/>
      <c r="P1004" s="221">
        <f>O1004*H1004</f>
        <v>0</v>
      </c>
      <c r="Q1004" s="221">
        <v>0</v>
      </c>
      <c r="R1004" s="221">
        <f>Q1004*H1004</f>
        <v>0</v>
      </c>
      <c r="S1004" s="221">
        <v>0</v>
      </c>
      <c r="T1004" s="222">
        <f>S1004*H1004</f>
        <v>0</v>
      </c>
      <c r="U1004" s="38"/>
      <c r="V1004" s="38"/>
      <c r="W1004" s="38"/>
      <c r="X1004" s="38"/>
      <c r="Y1004" s="38"/>
      <c r="Z1004" s="38"/>
      <c r="AA1004" s="38"/>
      <c r="AB1004" s="38"/>
      <c r="AC1004" s="38"/>
      <c r="AD1004" s="38"/>
      <c r="AE1004" s="38"/>
      <c r="AR1004" s="223" t="s">
        <v>191</v>
      </c>
      <c r="AT1004" s="223" t="s">
        <v>574</v>
      </c>
      <c r="AU1004" s="223" t="s">
        <v>87</v>
      </c>
      <c r="AY1004" s="17" t="s">
        <v>133</v>
      </c>
      <c r="BE1004" s="224">
        <f>IF(N1004="základní",J1004,0)</f>
        <v>0</v>
      </c>
      <c r="BF1004" s="224">
        <f>IF(N1004="snížená",J1004,0)</f>
        <v>0</v>
      </c>
      <c r="BG1004" s="224">
        <f>IF(N1004="zákl. přenesená",J1004,0)</f>
        <v>0</v>
      </c>
      <c r="BH1004" s="224">
        <f>IF(N1004="sníž. přenesená",J1004,0)</f>
        <v>0</v>
      </c>
      <c r="BI1004" s="224">
        <f>IF(N1004="nulová",J1004,0)</f>
        <v>0</v>
      </c>
      <c r="BJ1004" s="17" t="s">
        <v>85</v>
      </c>
      <c r="BK1004" s="224">
        <f>ROUND(I1004*H1004,2)</f>
        <v>0</v>
      </c>
      <c r="BL1004" s="17" t="s">
        <v>161</v>
      </c>
      <c r="BM1004" s="223" t="s">
        <v>1845</v>
      </c>
    </row>
    <row r="1005" s="13" customFormat="1">
      <c r="A1005" s="13"/>
      <c r="B1005" s="255"/>
      <c r="C1005" s="256"/>
      <c r="D1005" s="225" t="s">
        <v>939</v>
      </c>
      <c r="E1005" s="257" t="s">
        <v>1</v>
      </c>
      <c r="F1005" s="258" t="s">
        <v>1846</v>
      </c>
      <c r="G1005" s="256"/>
      <c r="H1005" s="259">
        <v>6</v>
      </c>
      <c r="I1005" s="260"/>
      <c r="J1005" s="256"/>
      <c r="K1005" s="256"/>
      <c r="L1005" s="261"/>
      <c r="M1005" s="262"/>
      <c r="N1005" s="263"/>
      <c r="O1005" s="263"/>
      <c r="P1005" s="263"/>
      <c r="Q1005" s="263"/>
      <c r="R1005" s="263"/>
      <c r="S1005" s="263"/>
      <c r="T1005" s="264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65" t="s">
        <v>939</v>
      </c>
      <c r="AU1005" s="265" t="s">
        <v>87</v>
      </c>
      <c r="AV1005" s="13" t="s">
        <v>87</v>
      </c>
      <c r="AW1005" s="13" t="s">
        <v>34</v>
      </c>
      <c r="AX1005" s="13" t="s">
        <v>77</v>
      </c>
      <c r="AY1005" s="265" t="s">
        <v>133</v>
      </c>
    </row>
    <row r="1006" s="14" customFormat="1">
      <c r="A1006" s="14"/>
      <c r="B1006" s="266"/>
      <c r="C1006" s="267"/>
      <c r="D1006" s="225" t="s">
        <v>939</v>
      </c>
      <c r="E1006" s="268" t="s">
        <v>1</v>
      </c>
      <c r="F1006" s="269" t="s">
        <v>941</v>
      </c>
      <c r="G1006" s="267"/>
      <c r="H1006" s="270">
        <v>6</v>
      </c>
      <c r="I1006" s="271"/>
      <c r="J1006" s="267"/>
      <c r="K1006" s="267"/>
      <c r="L1006" s="272"/>
      <c r="M1006" s="273"/>
      <c r="N1006" s="274"/>
      <c r="O1006" s="274"/>
      <c r="P1006" s="274"/>
      <c r="Q1006" s="274"/>
      <c r="R1006" s="274"/>
      <c r="S1006" s="274"/>
      <c r="T1006" s="275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76" t="s">
        <v>939</v>
      </c>
      <c r="AU1006" s="276" t="s">
        <v>87</v>
      </c>
      <c r="AV1006" s="14" t="s">
        <v>138</v>
      </c>
      <c r="AW1006" s="14" t="s">
        <v>34</v>
      </c>
      <c r="AX1006" s="14" t="s">
        <v>85</v>
      </c>
      <c r="AY1006" s="276" t="s">
        <v>133</v>
      </c>
    </row>
    <row r="1007" s="2" customFormat="1" ht="16.5" customHeight="1">
      <c r="A1007" s="38"/>
      <c r="B1007" s="39"/>
      <c r="C1007" s="230" t="s">
        <v>543</v>
      </c>
      <c r="D1007" s="230" t="s">
        <v>574</v>
      </c>
      <c r="E1007" s="231" t="s">
        <v>1847</v>
      </c>
      <c r="F1007" s="232" t="s">
        <v>1848</v>
      </c>
      <c r="G1007" s="233" t="s">
        <v>1050</v>
      </c>
      <c r="H1007" s="234">
        <v>4</v>
      </c>
      <c r="I1007" s="235"/>
      <c r="J1007" s="236">
        <f>ROUND(I1007*H1007,2)</f>
        <v>0</v>
      </c>
      <c r="K1007" s="237"/>
      <c r="L1007" s="238"/>
      <c r="M1007" s="239" t="s">
        <v>1</v>
      </c>
      <c r="N1007" s="240" t="s">
        <v>42</v>
      </c>
      <c r="O1007" s="91"/>
      <c r="P1007" s="221">
        <f>O1007*H1007</f>
        <v>0</v>
      </c>
      <c r="Q1007" s="221">
        <v>0</v>
      </c>
      <c r="R1007" s="221">
        <f>Q1007*H1007</f>
        <v>0</v>
      </c>
      <c r="S1007" s="221">
        <v>0</v>
      </c>
      <c r="T1007" s="222">
        <f>S1007*H1007</f>
        <v>0</v>
      </c>
      <c r="U1007" s="38"/>
      <c r="V1007" s="38"/>
      <c r="W1007" s="38"/>
      <c r="X1007" s="38"/>
      <c r="Y1007" s="38"/>
      <c r="Z1007" s="38"/>
      <c r="AA1007" s="38"/>
      <c r="AB1007" s="38"/>
      <c r="AC1007" s="38"/>
      <c r="AD1007" s="38"/>
      <c r="AE1007" s="38"/>
      <c r="AR1007" s="223" t="s">
        <v>191</v>
      </c>
      <c r="AT1007" s="223" t="s">
        <v>574</v>
      </c>
      <c r="AU1007" s="223" t="s">
        <v>87</v>
      </c>
      <c r="AY1007" s="17" t="s">
        <v>133</v>
      </c>
      <c r="BE1007" s="224">
        <f>IF(N1007="základní",J1007,0)</f>
        <v>0</v>
      </c>
      <c r="BF1007" s="224">
        <f>IF(N1007="snížená",J1007,0)</f>
        <v>0</v>
      </c>
      <c r="BG1007" s="224">
        <f>IF(N1007="zákl. přenesená",J1007,0)</f>
        <v>0</v>
      </c>
      <c r="BH1007" s="224">
        <f>IF(N1007="sníž. přenesená",J1007,0)</f>
        <v>0</v>
      </c>
      <c r="BI1007" s="224">
        <f>IF(N1007="nulová",J1007,0)</f>
        <v>0</v>
      </c>
      <c r="BJ1007" s="17" t="s">
        <v>85</v>
      </c>
      <c r="BK1007" s="224">
        <f>ROUND(I1007*H1007,2)</f>
        <v>0</v>
      </c>
      <c r="BL1007" s="17" t="s">
        <v>161</v>
      </c>
      <c r="BM1007" s="223" t="s">
        <v>1849</v>
      </c>
    </row>
    <row r="1008" s="13" customFormat="1">
      <c r="A1008" s="13"/>
      <c r="B1008" s="255"/>
      <c r="C1008" s="256"/>
      <c r="D1008" s="225" t="s">
        <v>939</v>
      </c>
      <c r="E1008" s="257" t="s">
        <v>1</v>
      </c>
      <c r="F1008" s="258" t="s">
        <v>1841</v>
      </c>
      <c r="G1008" s="256"/>
      <c r="H1008" s="259">
        <v>4</v>
      </c>
      <c r="I1008" s="260"/>
      <c r="J1008" s="256"/>
      <c r="K1008" s="256"/>
      <c r="L1008" s="261"/>
      <c r="M1008" s="262"/>
      <c r="N1008" s="263"/>
      <c r="O1008" s="263"/>
      <c r="P1008" s="263"/>
      <c r="Q1008" s="263"/>
      <c r="R1008" s="263"/>
      <c r="S1008" s="263"/>
      <c r="T1008" s="264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T1008" s="265" t="s">
        <v>939</v>
      </c>
      <c r="AU1008" s="265" t="s">
        <v>87</v>
      </c>
      <c r="AV1008" s="13" t="s">
        <v>87</v>
      </c>
      <c r="AW1008" s="13" t="s">
        <v>34</v>
      </c>
      <c r="AX1008" s="13" t="s">
        <v>77</v>
      </c>
      <c r="AY1008" s="265" t="s">
        <v>133</v>
      </c>
    </row>
    <row r="1009" s="14" customFormat="1">
      <c r="A1009" s="14"/>
      <c r="B1009" s="266"/>
      <c r="C1009" s="267"/>
      <c r="D1009" s="225" t="s">
        <v>939</v>
      </c>
      <c r="E1009" s="268" t="s">
        <v>1</v>
      </c>
      <c r="F1009" s="269" t="s">
        <v>941</v>
      </c>
      <c r="G1009" s="267"/>
      <c r="H1009" s="270">
        <v>4</v>
      </c>
      <c r="I1009" s="271"/>
      <c r="J1009" s="267"/>
      <c r="K1009" s="267"/>
      <c r="L1009" s="272"/>
      <c r="M1009" s="273"/>
      <c r="N1009" s="274"/>
      <c r="O1009" s="274"/>
      <c r="P1009" s="274"/>
      <c r="Q1009" s="274"/>
      <c r="R1009" s="274"/>
      <c r="S1009" s="274"/>
      <c r="T1009" s="275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76" t="s">
        <v>939</v>
      </c>
      <c r="AU1009" s="276" t="s">
        <v>87</v>
      </c>
      <c r="AV1009" s="14" t="s">
        <v>138</v>
      </c>
      <c r="AW1009" s="14" t="s">
        <v>34</v>
      </c>
      <c r="AX1009" s="14" t="s">
        <v>85</v>
      </c>
      <c r="AY1009" s="276" t="s">
        <v>133</v>
      </c>
    </row>
    <row r="1010" s="2" customFormat="1" ht="16.5" customHeight="1">
      <c r="A1010" s="38"/>
      <c r="B1010" s="39"/>
      <c r="C1010" s="211" t="s">
        <v>1850</v>
      </c>
      <c r="D1010" s="211" t="s">
        <v>134</v>
      </c>
      <c r="E1010" s="212" t="s">
        <v>1851</v>
      </c>
      <c r="F1010" s="213" t="s">
        <v>1852</v>
      </c>
      <c r="G1010" s="214" t="s">
        <v>1050</v>
      </c>
      <c r="H1010" s="215">
        <v>20</v>
      </c>
      <c r="I1010" s="216"/>
      <c r="J1010" s="217">
        <f>ROUND(I1010*H1010,2)</f>
        <v>0</v>
      </c>
      <c r="K1010" s="218"/>
      <c r="L1010" s="44"/>
      <c r="M1010" s="219" t="s">
        <v>1</v>
      </c>
      <c r="N1010" s="220" t="s">
        <v>42</v>
      </c>
      <c r="O1010" s="91"/>
      <c r="P1010" s="221">
        <f>O1010*H1010</f>
        <v>0</v>
      </c>
      <c r="Q1010" s="221">
        <v>0</v>
      </c>
      <c r="R1010" s="221">
        <f>Q1010*H1010</f>
        <v>0</v>
      </c>
      <c r="S1010" s="221">
        <v>0</v>
      </c>
      <c r="T1010" s="222">
        <f>S1010*H1010</f>
        <v>0</v>
      </c>
      <c r="U1010" s="38"/>
      <c r="V1010" s="38"/>
      <c r="W1010" s="38"/>
      <c r="X1010" s="38"/>
      <c r="Y1010" s="38"/>
      <c r="Z1010" s="38"/>
      <c r="AA1010" s="38"/>
      <c r="AB1010" s="38"/>
      <c r="AC1010" s="38"/>
      <c r="AD1010" s="38"/>
      <c r="AE1010" s="38"/>
      <c r="AR1010" s="223" t="s">
        <v>161</v>
      </c>
      <c r="AT1010" s="223" t="s">
        <v>134</v>
      </c>
      <c r="AU1010" s="223" t="s">
        <v>87</v>
      </c>
      <c r="AY1010" s="17" t="s">
        <v>133</v>
      </c>
      <c r="BE1010" s="224">
        <f>IF(N1010="základní",J1010,0)</f>
        <v>0</v>
      </c>
      <c r="BF1010" s="224">
        <f>IF(N1010="snížená",J1010,0)</f>
        <v>0</v>
      </c>
      <c r="BG1010" s="224">
        <f>IF(N1010="zákl. přenesená",J1010,0)</f>
        <v>0</v>
      </c>
      <c r="BH1010" s="224">
        <f>IF(N1010="sníž. přenesená",J1010,0)</f>
        <v>0</v>
      </c>
      <c r="BI1010" s="224">
        <f>IF(N1010="nulová",J1010,0)</f>
        <v>0</v>
      </c>
      <c r="BJ1010" s="17" t="s">
        <v>85</v>
      </c>
      <c r="BK1010" s="224">
        <f>ROUND(I1010*H1010,2)</f>
        <v>0</v>
      </c>
      <c r="BL1010" s="17" t="s">
        <v>161</v>
      </c>
      <c r="BM1010" s="223" t="s">
        <v>1853</v>
      </c>
    </row>
    <row r="1011" s="13" customFormat="1">
      <c r="A1011" s="13"/>
      <c r="B1011" s="255"/>
      <c r="C1011" s="256"/>
      <c r="D1011" s="225" t="s">
        <v>939</v>
      </c>
      <c r="E1011" s="257" t="s">
        <v>1</v>
      </c>
      <c r="F1011" s="258" t="s">
        <v>1854</v>
      </c>
      <c r="G1011" s="256"/>
      <c r="H1011" s="259">
        <v>20</v>
      </c>
      <c r="I1011" s="260"/>
      <c r="J1011" s="256"/>
      <c r="K1011" s="256"/>
      <c r="L1011" s="261"/>
      <c r="M1011" s="262"/>
      <c r="N1011" s="263"/>
      <c r="O1011" s="263"/>
      <c r="P1011" s="263"/>
      <c r="Q1011" s="263"/>
      <c r="R1011" s="263"/>
      <c r="S1011" s="263"/>
      <c r="T1011" s="264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65" t="s">
        <v>939</v>
      </c>
      <c r="AU1011" s="265" t="s">
        <v>87</v>
      </c>
      <c r="AV1011" s="13" t="s">
        <v>87</v>
      </c>
      <c r="AW1011" s="13" t="s">
        <v>34</v>
      </c>
      <c r="AX1011" s="13" t="s">
        <v>77</v>
      </c>
      <c r="AY1011" s="265" t="s">
        <v>133</v>
      </c>
    </row>
    <row r="1012" s="14" customFormat="1">
      <c r="A1012" s="14"/>
      <c r="B1012" s="266"/>
      <c r="C1012" s="267"/>
      <c r="D1012" s="225" t="s">
        <v>939</v>
      </c>
      <c r="E1012" s="268" t="s">
        <v>1</v>
      </c>
      <c r="F1012" s="269" t="s">
        <v>941</v>
      </c>
      <c r="G1012" s="267"/>
      <c r="H1012" s="270">
        <v>20</v>
      </c>
      <c r="I1012" s="271"/>
      <c r="J1012" s="267"/>
      <c r="K1012" s="267"/>
      <c r="L1012" s="272"/>
      <c r="M1012" s="273"/>
      <c r="N1012" s="274"/>
      <c r="O1012" s="274"/>
      <c r="P1012" s="274"/>
      <c r="Q1012" s="274"/>
      <c r="R1012" s="274"/>
      <c r="S1012" s="274"/>
      <c r="T1012" s="275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76" t="s">
        <v>939</v>
      </c>
      <c r="AU1012" s="276" t="s">
        <v>87</v>
      </c>
      <c r="AV1012" s="14" t="s">
        <v>138</v>
      </c>
      <c r="AW1012" s="14" t="s">
        <v>34</v>
      </c>
      <c r="AX1012" s="14" t="s">
        <v>85</v>
      </c>
      <c r="AY1012" s="276" t="s">
        <v>133</v>
      </c>
    </row>
    <row r="1013" s="2" customFormat="1" ht="24.15" customHeight="1">
      <c r="A1013" s="38"/>
      <c r="B1013" s="39"/>
      <c r="C1013" s="230" t="s">
        <v>546</v>
      </c>
      <c r="D1013" s="230" t="s">
        <v>574</v>
      </c>
      <c r="E1013" s="231" t="s">
        <v>1855</v>
      </c>
      <c r="F1013" s="232" t="s">
        <v>1856</v>
      </c>
      <c r="G1013" s="233" t="s">
        <v>1050</v>
      </c>
      <c r="H1013" s="234">
        <v>20</v>
      </c>
      <c r="I1013" s="235"/>
      <c r="J1013" s="236">
        <f>ROUND(I1013*H1013,2)</f>
        <v>0</v>
      </c>
      <c r="K1013" s="237"/>
      <c r="L1013" s="238"/>
      <c r="M1013" s="239" t="s">
        <v>1</v>
      </c>
      <c r="N1013" s="240" t="s">
        <v>42</v>
      </c>
      <c r="O1013" s="91"/>
      <c r="P1013" s="221">
        <f>O1013*H1013</f>
        <v>0</v>
      </c>
      <c r="Q1013" s="221">
        <v>0</v>
      </c>
      <c r="R1013" s="221">
        <f>Q1013*H1013</f>
        <v>0</v>
      </c>
      <c r="S1013" s="221">
        <v>0</v>
      </c>
      <c r="T1013" s="222">
        <f>S1013*H1013</f>
        <v>0</v>
      </c>
      <c r="U1013" s="38"/>
      <c r="V1013" s="38"/>
      <c r="W1013" s="38"/>
      <c r="X1013" s="38"/>
      <c r="Y1013" s="38"/>
      <c r="Z1013" s="38"/>
      <c r="AA1013" s="38"/>
      <c r="AB1013" s="38"/>
      <c r="AC1013" s="38"/>
      <c r="AD1013" s="38"/>
      <c r="AE1013" s="38"/>
      <c r="AR1013" s="223" t="s">
        <v>191</v>
      </c>
      <c r="AT1013" s="223" t="s">
        <v>574</v>
      </c>
      <c r="AU1013" s="223" t="s">
        <v>87</v>
      </c>
      <c r="AY1013" s="17" t="s">
        <v>133</v>
      </c>
      <c r="BE1013" s="224">
        <f>IF(N1013="základní",J1013,0)</f>
        <v>0</v>
      </c>
      <c r="BF1013" s="224">
        <f>IF(N1013="snížená",J1013,0)</f>
        <v>0</v>
      </c>
      <c r="BG1013" s="224">
        <f>IF(N1013="zákl. přenesená",J1013,0)</f>
        <v>0</v>
      </c>
      <c r="BH1013" s="224">
        <f>IF(N1013="sníž. přenesená",J1013,0)</f>
        <v>0</v>
      </c>
      <c r="BI1013" s="224">
        <f>IF(N1013="nulová",J1013,0)</f>
        <v>0</v>
      </c>
      <c r="BJ1013" s="17" t="s">
        <v>85</v>
      </c>
      <c r="BK1013" s="224">
        <f>ROUND(I1013*H1013,2)</f>
        <v>0</v>
      </c>
      <c r="BL1013" s="17" t="s">
        <v>161</v>
      </c>
      <c r="BM1013" s="223" t="s">
        <v>1857</v>
      </c>
    </row>
    <row r="1014" s="2" customFormat="1" ht="21.75" customHeight="1">
      <c r="A1014" s="38"/>
      <c r="B1014" s="39"/>
      <c r="C1014" s="211" t="s">
        <v>1858</v>
      </c>
      <c r="D1014" s="211" t="s">
        <v>134</v>
      </c>
      <c r="E1014" s="212" t="s">
        <v>1859</v>
      </c>
      <c r="F1014" s="213" t="s">
        <v>1860</v>
      </c>
      <c r="G1014" s="214" t="s">
        <v>1050</v>
      </c>
      <c r="H1014" s="215">
        <v>18</v>
      </c>
      <c r="I1014" s="216"/>
      <c r="J1014" s="217">
        <f>ROUND(I1014*H1014,2)</f>
        <v>0</v>
      </c>
      <c r="K1014" s="218"/>
      <c r="L1014" s="44"/>
      <c r="M1014" s="219" t="s">
        <v>1</v>
      </c>
      <c r="N1014" s="220" t="s">
        <v>42</v>
      </c>
      <c r="O1014" s="91"/>
      <c r="P1014" s="221">
        <f>O1014*H1014</f>
        <v>0</v>
      </c>
      <c r="Q1014" s="221">
        <v>0</v>
      </c>
      <c r="R1014" s="221">
        <f>Q1014*H1014</f>
        <v>0</v>
      </c>
      <c r="S1014" s="221">
        <v>0</v>
      </c>
      <c r="T1014" s="222">
        <f>S1014*H1014</f>
        <v>0</v>
      </c>
      <c r="U1014" s="38"/>
      <c r="V1014" s="38"/>
      <c r="W1014" s="38"/>
      <c r="X1014" s="38"/>
      <c r="Y1014" s="38"/>
      <c r="Z1014" s="38"/>
      <c r="AA1014" s="38"/>
      <c r="AB1014" s="38"/>
      <c r="AC1014" s="38"/>
      <c r="AD1014" s="38"/>
      <c r="AE1014" s="38"/>
      <c r="AR1014" s="223" t="s">
        <v>161</v>
      </c>
      <c r="AT1014" s="223" t="s">
        <v>134</v>
      </c>
      <c r="AU1014" s="223" t="s">
        <v>87</v>
      </c>
      <c r="AY1014" s="17" t="s">
        <v>133</v>
      </c>
      <c r="BE1014" s="224">
        <f>IF(N1014="základní",J1014,0)</f>
        <v>0</v>
      </c>
      <c r="BF1014" s="224">
        <f>IF(N1014="snížená",J1014,0)</f>
        <v>0</v>
      </c>
      <c r="BG1014" s="224">
        <f>IF(N1014="zákl. přenesená",J1014,0)</f>
        <v>0</v>
      </c>
      <c r="BH1014" s="224">
        <f>IF(N1014="sníž. přenesená",J1014,0)</f>
        <v>0</v>
      </c>
      <c r="BI1014" s="224">
        <f>IF(N1014="nulová",J1014,0)</f>
        <v>0</v>
      </c>
      <c r="BJ1014" s="17" t="s">
        <v>85</v>
      </c>
      <c r="BK1014" s="224">
        <f>ROUND(I1014*H1014,2)</f>
        <v>0</v>
      </c>
      <c r="BL1014" s="17" t="s">
        <v>161</v>
      </c>
      <c r="BM1014" s="223" t="s">
        <v>1861</v>
      </c>
    </row>
    <row r="1015" s="2" customFormat="1" ht="16.5" customHeight="1">
      <c r="A1015" s="38"/>
      <c r="B1015" s="39"/>
      <c r="C1015" s="230" t="s">
        <v>550</v>
      </c>
      <c r="D1015" s="230" t="s">
        <v>574</v>
      </c>
      <c r="E1015" s="231" t="s">
        <v>1862</v>
      </c>
      <c r="F1015" s="232" t="s">
        <v>1863</v>
      </c>
      <c r="G1015" s="233" t="s">
        <v>1050</v>
      </c>
      <c r="H1015" s="234">
        <v>8</v>
      </c>
      <c r="I1015" s="235"/>
      <c r="J1015" s="236">
        <f>ROUND(I1015*H1015,2)</f>
        <v>0</v>
      </c>
      <c r="K1015" s="237"/>
      <c r="L1015" s="238"/>
      <c r="M1015" s="239" t="s">
        <v>1</v>
      </c>
      <c r="N1015" s="240" t="s">
        <v>42</v>
      </c>
      <c r="O1015" s="91"/>
      <c r="P1015" s="221">
        <f>O1015*H1015</f>
        <v>0</v>
      </c>
      <c r="Q1015" s="221">
        <v>0</v>
      </c>
      <c r="R1015" s="221">
        <f>Q1015*H1015</f>
        <v>0</v>
      </c>
      <c r="S1015" s="221">
        <v>0</v>
      </c>
      <c r="T1015" s="222">
        <f>S1015*H1015</f>
        <v>0</v>
      </c>
      <c r="U1015" s="38"/>
      <c r="V1015" s="38"/>
      <c r="W1015" s="38"/>
      <c r="X1015" s="38"/>
      <c r="Y1015" s="38"/>
      <c r="Z1015" s="38"/>
      <c r="AA1015" s="38"/>
      <c r="AB1015" s="38"/>
      <c r="AC1015" s="38"/>
      <c r="AD1015" s="38"/>
      <c r="AE1015" s="38"/>
      <c r="AR1015" s="223" t="s">
        <v>191</v>
      </c>
      <c r="AT1015" s="223" t="s">
        <v>574</v>
      </c>
      <c r="AU1015" s="223" t="s">
        <v>87</v>
      </c>
      <c r="AY1015" s="17" t="s">
        <v>133</v>
      </c>
      <c r="BE1015" s="224">
        <f>IF(N1015="základní",J1015,0)</f>
        <v>0</v>
      </c>
      <c r="BF1015" s="224">
        <f>IF(N1015="snížená",J1015,0)</f>
        <v>0</v>
      </c>
      <c r="BG1015" s="224">
        <f>IF(N1015="zákl. přenesená",J1015,0)</f>
        <v>0</v>
      </c>
      <c r="BH1015" s="224">
        <f>IF(N1015="sníž. přenesená",J1015,0)</f>
        <v>0</v>
      </c>
      <c r="BI1015" s="224">
        <f>IF(N1015="nulová",J1015,0)</f>
        <v>0</v>
      </c>
      <c r="BJ1015" s="17" t="s">
        <v>85</v>
      </c>
      <c r="BK1015" s="224">
        <f>ROUND(I1015*H1015,2)</f>
        <v>0</v>
      </c>
      <c r="BL1015" s="17" t="s">
        <v>161</v>
      </c>
      <c r="BM1015" s="223" t="s">
        <v>1864</v>
      </c>
    </row>
    <row r="1016" s="2" customFormat="1" ht="24.15" customHeight="1">
      <c r="A1016" s="38"/>
      <c r="B1016" s="39"/>
      <c r="C1016" s="211" t="s">
        <v>1865</v>
      </c>
      <c r="D1016" s="211" t="s">
        <v>134</v>
      </c>
      <c r="E1016" s="212" t="s">
        <v>1866</v>
      </c>
      <c r="F1016" s="213" t="s">
        <v>1867</v>
      </c>
      <c r="G1016" s="214" t="s">
        <v>1050</v>
      </c>
      <c r="H1016" s="215">
        <v>2</v>
      </c>
      <c r="I1016" s="216"/>
      <c r="J1016" s="217">
        <f>ROUND(I1016*H1016,2)</f>
        <v>0</v>
      </c>
      <c r="K1016" s="218"/>
      <c r="L1016" s="44"/>
      <c r="M1016" s="219" t="s">
        <v>1</v>
      </c>
      <c r="N1016" s="220" t="s">
        <v>42</v>
      </c>
      <c r="O1016" s="91"/>
      <c r="P1016" s="221">
        <f>O1016*H1016</f>
        <v>0</v>
      </c>
      <c r="Q1016" s="221">
        <v>0</v>
      </c>
      <c r="R1016" s="221">
        <f>Q1016*H1016</f>
        <v>0</v>
      </c>
      <c r="S1016" s="221">
        <v>0</v>
      </c>
      <c r="T1016" s="222">
        <f>S1016*H1016</f>
        <v>0</v>
      </c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R1016" s="223" t="s">
        <v>161</v>
      </c>
      <c r="AT1016" s="223" t="s">
        <v>134</v>
      </c>
      <c r="AU1016" s="223" t="s">
        <v>87</v>
      </c>
      <c r="AY1016" s="17" t="s">
        <v>133</v>
      </c>
      <c r="BE1016" s="224">
        <f>IF(N1016="základní",J1016,0)</f>
        <v>0</v>
      </c>
      <c r="BF1016" s="224">
        <f>IF(N1016="snížená",J1016,0)</f>
        <v>0</v>
      </c>
      <c r="BG1016" s="224">
        <f>IF(N1016="zákl. přenesená",J1016,0)</f>
        <v>0</v>
      </c>
      <c r="BH1016" s="224">
        <f>IF(N1016="sníž. přenesená",J1016,0)</f>
        <v>0</v>
      </c>
      <c r="BI1016" s="224">
        <f>IF(N1016="nulová",J1016,0)</f>
        <v>0</v>
      </c>
      <c r="BJ1016" s="17" t="s">
        <v>85</v>
      </c>
      <c r="BK1016" s="224">
        <f>ROUND(I1016*H1016,2)</f>
        <v>0</v>
      </c>
      <c r="BL1016" s="17" t="s">
        <v>161</v>
      </c>
      <c r="BM1016" s="223" t="s">
        <v>1868</v>
      </c>
    </row>
    <row r="1017" s="2" customFormat="1" ht="16.5" customHeight="1">
      <c r="A1017" s="38"/>
      <c r="B1017" s="39"/>
      <c r="C1017" s="230" t="s">
        <v>553</v>
      </c>
      <c r="D1017" s="230" t="s">
        <v>574</v>
      </c>
      <c r="E1017" s="231" t="s">
        <v>1869</v>
      </c>
      <c r="F1017" s="232" t="s">
        <v>1870</v>
      </c>
      <c r="G1017" s="233" t="s">
        <v>1050</v>
      </c>
      <c r="H1017" s="234">
        <v>2</v>
      </c>
      <c r="I1017" s="235"/>
      <c r="J1017" s="236">
        <f>ROUND(I1017*H1017,2)</f>
        <v>0</v>
      </c>
      <c r="K1017" s="237"/>
      <c r="L1017" s="238"/>
      <c r="M1017" s="239" t="s">
        <v>1</v>
      </c>
      <c r="N1017" s="240" t="s">
        <v>42</v>
      </c>
      <c r="O1017" s="91"/>
      <c r="P1017" s="221">
        <f>O1017*H1017</f>
        <v>0</v>
      </c>
      <c r="Q1017" s="221">
        <v>0</v>
      </c>
      <c r="R1017" s="221">
        <f>Q1017*H1017</f>
        <v>0</v>
      </c>
      <c r="S1017" s="221">
        <v>0</v>
      </c>
      <c r="T1017" s="222">
        <f>S1017*H1017</f>
        <v>0</v>
      </c>
      <c r="U1017" s="38"/>
      <c r="V1017" s="38"/>
      <c r="W1017" s="38"/>
      <c r="X1017" s="38"/>
      <c r="Y1017" s="38"/>
      <c r="Z1017" s="38"/>
      <c r="AA1017" s="38"/>
      <c r="AB1017" s="38"/>
      <c r="AC1017" s="38"/>
      <c r="AD1017" s="38"/>
      <c r="AE1017" s="38"/>
      <c r="AR1017" s="223" t="s">
        <v>191</v>
      </c>
      <c r="AT1017" s="223" t="s">
        <v>574</v>
      </c>
      <c r="AU1017" s="223" t="s">
        <v>87</v>
      </c>
      <c r="AY1017" s="17" t="s">
        <v>133</v>
      </c>
      <c r="BE1017" s="224">
        <f>IF(N1017="základní",J1017,0)</f>
        <v>0</v>
      </c>
      <c r="BF1017" s="224">
        <f>IF(N1017="snížená",J1017,0)</f>
        <v>0</v>
      </c>
      <c r="BG1017" s="224">
        <f>IF(N1017="zákl. přenesená",J1017,0)</f>
        <v>0</v>
      </c>
      <c r="BH1017" s="224">
        <f>IF(N1017="sníž. přenesená",J1017,0)</f>
        <v>0</v>
      </c>
      <c r="BI1017" s="224">
        <f>IF(N1017="nulová",J1017,0)</f>
        <v>0</v>
      </c>
      <c r="BJ1017" s="17" t="s">
        <v>85</v>
      </c>
      <c r="BK1017" s="224">
        <f>ROUND(I1017*H1017,2)</f>
        <v>0</v>
      </c>
      <c r="BL1017" s="17" t="s">
        <v>161</v>
      </c>
      <c r="BM1017" s="223" t="s">
        <v>1871</v>
      </c>
    </row>
    <row r="1018" s="2" customFormat="1" ht="24.15" customHeight="1">
      <c r="A1018" s="38"/>
      <c r="B1018" s="39"/>
      <c r="C1018" s="211" t="s">
        <v>1872</v>
      </c>
      <c r="D1018" s="211" t="s">
        <v>134</v>
      </c>
      <c r="E1018" s="212" t="s">
        <v>1873</v>
      </c>
      <c r="F1018" s="213" t="s">
        <v>1874</v>
      </c>
      <c r="G1018" s="214" t="s">
        <v>1050</v>
      </c>
      <c r="H1018" s="215">
        <v>12</v>
      </c>
      <c r="I1018" s="216"/>
      <c r="J1018" s="217">
        <f>ROUND(I1018*H1018,2)</f>
        <v>0</v>
      </c>
      <c r="K1018" s="218"/>
      <c r="L1018" s="44"/>
      <c r="M1018" s="219" t="s">
        <v>1</v>
      </c>
      <c r="N1018" s="220" t="s">
        <v>42</v>
      </c>
      <c r="O1018" s="91"/>
      <c r="P1018" s="221">
        <f>O1018*H1018</f>
        <v>0</v>
      </c>
      <c r="Q1018" s="221">
        <v>0</v>
      </c>
      <c r="R1018" s="221">
        <f>Q1018*H1018</f>
        <v>0</v>
      </c>
      <c r="S1018" s="221">
        <v>0</v>
      </c>
      <c r="T1018" s="222">
        <f>S1018*H1018</f>
        <v>0</v>
      </c>
      <c r="U1018" s="38"/>
      <c r="V1018" s="38"/>
      <c r="W1018" s="38"/>
      <c r="X1018" s="38"/>
      <c r="Y1018" s="38"/>
      <c r="Z1018" s="38"/>
      <c r="AA1018" s="38"/>
      <c r="AB1018" s="38"/>
      <c r="AC1018" s="38"/>
      <c r="AD1018" s="38"/>
      <c r="AE1018" s="38"/>
      <c r="AR1018" s="223" t="s">
        <v>161</v>
      </c>
      <c r="AT1018" s="223" t="s">
        <v>134</v>
      </c>
      <c r="AU1018" s="223" t="s">
        <v>87</v>
      </c>
      <c r="AY1018" s="17" t="s">
        <v>133</v>
      </c>
      <c r="BE1018" s="224">
        <f>IF(N1018="základní",J1018,0)</f>
        <v>0</v>
      </c>
      <c r="BF1018" s="224">
        <f>IF(N1018="snížená",J1018,0)</f>
        <v>0</v>
      </c>
      <c r="BG1018" s="224">
        <f>IF(N1018="zákl. přenesená",J1018,0)</f>
        <v>0</v>
      </c>
      <c r="BH1018" s="224">
        <f>IF(N1018="sníž. přenesená",J1018,0)</f>
        <v>0</v>
      </c>
      <c r="BI1018" s="224">
        <f>IF(N1018="nulová",J1018,0)</f>
        <v>0</v>
      </c>
      <c r="BJ1018" s="17" t="s">
        <v>85</v>
      </c>
      <c r="BK1018" s="224">
        <f>ROUND(I1018*H1018,2)</f>
        <v>0</v>
      </c>
      <c r="BL1018" s="17" t="s">
        <v>161</v>
      </c>
      <c r="BM1018" s="223" t="s">
        <v>1875</v>
      </c>
    </row>
    <row r="1019" s="13" customFormat="1">
      <c r="A1019" s="13"/>
      <c r="B1019" s="255"/>
      <c r="C1019" s="256"/>
      <c r="D1019" s="225" t="s">
        <v>939</v>
      </c>
      <c r="E1019" s="257" t="s">
        <v>1</v>
      </c>
      <c r="F1019" s="258" t="s">
        <v>1876</v>
      </c>
      <c r="G1019" s="256"/>
      <c r="H1019" s="259">
        <v>12</v>
      </c>
      <c r="I1019" s="260"/>
      <c r="J1019" s="256"/>
      <c r="K1019" s="256"/>
      <c r="L1019" s="261"/>
      <c r="M1019" s="262"/>
      <c r="N1019" s="263"/>
      <c r="O1019" s="263"/>
      <c r="P1019" s="263"/>
      <c r="Q1019" s="263"/>
      <c r="R1019" s="263"/>
      <c r="S1019" s="263"/>
      <c r="T1019" s="264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65" t="s">
        <v>939</v>
      </c>
      <c r="AU1019" s="265" t="s">
        <v>87</v>
      </c>
      <c r="AV1019" s="13" t="s">
        <v>87</v>
      </c>
      <c r="AW1019" s="13" t="s">
        <v>34</v>
      </c>
      <c r="AX1019" s="13" t="s">
        <v>77</v>
      </c>
      <c r="AY1019" s="265" t="s">
        <v>133</v>
      </c>
    </row>
    <row r="1020" s="14" customFormat="1">
      <c r="A1020" s="14"/>
      <c r="B1020" s="266"/>
      <c r="C1020" s="267"/>
      <c r="D1020" s="225" t="s">
        <v>939</v>
      </c>
      <c r="E1020" s="268" t="s">
        <v>1</v>
      </c>
      <c r="F1020" s="269" t="s">
        <v>941</v>
      </c>
      <c r="G1020" s="267"/>
      <c r="H1020" s="270">
        <v>12</v>
      </c>
      <c r="I1020" s="271"/>
      <c r="J1020" s="267"/>
      <c r="K1020" s="267"/>
      <c r="L1020" s="272"/>
      <c r="M1020" s="273"/>
      <c r="N1020" s="274"/>
      <c r="O1020" s="274"/>
      <c r="P1020" s="274"/>
      <c r="Q1020" s="274"/>
      <c r="R1020" s="274"/>
      <c r="S1020" s="274"/>
      <c r="T1020" s="275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76" t="s">
        <v>939</v>
      </c>
      <c r="AU1020" s="276" t="s">
        <v>87</v>
      </c>
      <c r="AV1020" s="14" t="s">
        <v>138</v>
      </c>
      <c r="AW1020" s="14" t="s">
        <v>34</v>
      </c>
      <c r="AX1020" s="14" t="s">
        <v>85</v>
      </c>
      <c r="AY1020" s="276" t="s">
        <v>133</v>
      </c>
    </row>
    <row r="1021" s="2" customFormat="1" ht="24.15" customHeight="1">
      <c r="A1021" s="38"/>
      <c r="B1021" s="39"/>
      <c r="C1021" s="230" t="s">
        <v>557</v>
      </c>
      <c r="D1021" s="230" t="s">
        <v>574</v>
      </c>
      <c r="E1021" s="231" t="s">
        <v>1877</v>
      </c>
      <c r="F1021" s="232" t="s">
        <v>1878</v>
      </c>
      <c r="G1021" s="233" t="s">
        <v>1050</v>
      </c>
      <c r="H1021" s="234">
        <v>3</v>
      </c>
      <c r="I1021" s="235"/>
      <c r="J1021" s="236">
        <f>ROUND(I1021*H1021,2)</f>
        <v>0</v>
      </c>
      <c r="K1021" s="237"/>
      <c r="L1021" s="238"/>
      <c r="M1021" s="239" t="s">
        <v>1</v>
      </c>
      <c r="N1021" s="240" t="s">
        <v>42</v>
      </c>
      <c r="O1021" s="91"/>
      <c r="P1021" s="221">
        <f>O1021*H1021</f>
        <v>0</v>
      </c>
      <c r="Q1021" s="221">
        <v>0</v>
      </c>
      <c r="R1021" s="221">
        <f>Q1021*H1021</f>
        <v>0</v>
      </c>
      <c r="S1021" s="221">
        <v>0</v>
      </c>
      <c r="T1021" s="222">
        <f>S1021*H1021</f>
        <v>0</v>
      </c>
      <c r="U1021" s="38"/>
      <c r="V1021" s="38"/>
      <c r="W1021" s="38"/>
      <c r="X1021" s="38"/>
      <c r="Y1021" s="38"/>
      <c r="Z1021" s="38"/>
      <c r="AA1021" s="38"/>
      <c r="AB1021" s="38"/>
      <c r="AC1021" s="38"/>
      <c r="AD1021" s="38"/>
      <c r="AE1021" s="38"/>
      <c r="AR1021" s="223" t="s">
        <v>191</v>
      </c>
      <c r="AT1021" s="223" t="s">
        <v>574</v>
      </c>
      <c r="AU1021" s="223" t="s">
        <v>87</v>
      </c>
      <c r="AY1021" s="17" t="s">
        <v>133</v>
      </c>
      <c r="BE1021" s="224">
        <f>IF(N1021="základní",J1021,0)</f>
        <v>0</v>
      </c>
      <c r="BF1021" s="224">
        <f>IF(N1021="snížená",J1021,0)</f>
        <v>0</v>
      </c>
      <c r="BG1021" s="224">
        <f>IF(N1021="zákl. přenesená",J1021,0)</f>
        <v>0</v>
      </c>
      <c r="BH1021" s="224">
        <f>IF(N1021="sníž. přenesená",J1021,0)</f>
        <v>0</v>
      </c>
      <c r="BI1021" s="224">
        <f>IF(N1021="nulová",J1021,0)</f>
        <v>0</v>
      </c>
      <c r="BJ1021" s="17" t="s">
        <v>85</v>
      </c>
      <c r="BK1021" s="224">
        <f>ROUND(I1021*H1021,2)</f>
        <v>0</v>
      </c>
      <c r="BL1021" s="17" t="s">
        <v>161</v>
      </c>
      <c r="BM1021" s="223" t="s">
        <v>1879</v>
      </c>
    </row>
    <row r="1022" s="13" customFormat="1">
      <c r="A1022" s="13"/>
      <c r="B1022" s="255"/>
      <c r="C1022" s="256"/>
      <c r="D1022" s="225" t="s">
        <v>939</v>
      </c>
      <c r="E1022" s="257" t="s">
        <v>1</v>
      </c>
      <c r="F1022" s="258" t="s">
        <v>1880</v>
      </c>
      <c r="G1022" s="256"/>
      <c r="H1022" s="259">
        <v>1</v>
      </c>
      <c r="I1022" s="260"/>
      <c r="J1022" s="256"/>
      <c r="K1022" s="256"/>
      <c r="L1022" s="261"/>
      <c r="M1022" s="262"/>
      <c r="N1022" s="263"/>
      <c r="O1022" s="263"/>
      <c r="P1022" s="263"/>
      <c r="Q1022" s="263"/>
      <c r="R1022" s="263"/>
      <c r="S1022" s="263"/>
      <c r="T1022" s="264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65" t="s">
        <v>939</v>
      </c>
      <c r="AU1022" s="265" t="s">
        <v>87</v>
      </c>
      <c r="AV1022" s="13" t="s">
        <v>87</v>
      </c>
      <c r="AW1022" s="13" t="s">
        <v>34</v>
      </c>
      <c r="AX1022" s="13" t="s">
        <v>77</v>
      </c>
      <c r="AY1022" s="265" t="s">
        <v>133</v>
      </c>
    </row>
    <row r="1023" s="13" customFormat="1">
      <c r="A1023" s="13"/>
      <c r="B1023" s="255"/>
      <c r="C1023" s="256"/>
      <c r="D1023" s="225" t="s">
        <v>939</v>
      </c>
      <c r="E1023" s="257" t="s">
        <v>1</v>
      </c>
      <c r="F1023" s="258" t="s">
        <v>1881</v>
      </c>
      <c r="G1023" s="256"/>
      <c r="H1023" s="259">
        <v>1</v>
      </c>
      <c r="I1023" s="260"/>
      <c r="J1023" s="256"/>
      <c r="K1023" s="256"/>
      <c r="L1023" s="261"/>
      <c r="M1023" s="262"/>
      <c r="N1023" s="263"/>
      <c r="O1023" s="263"/>
      <c r="P1023" s="263"/>
      <c r="Q1023" s="263"/>
      <c r="R1023" s="263"/>
      <c r="S1023" s="263"/>
      <c r="T1023" s="264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65" t="s">
        <v>939</v>
      </c>
      <c r="AU1023" s="265" t="s">
        <v>87</v>
      </c>
      <c r="AV1023" s="13" t="s">
        <v>87</v>
      </c>
      <c r="AW1023" s="13" t="s">
        <v>34</v>
      </c>
      <c r="AX1023" s="13" t="s">
        <v>77</v>
      </c>
      <c r="AY1023" s="265" t="s">
        <v>133</v>
      </c>
    </row>
    <row r="1024" s="13" customFormat="1">
      <c r="A1024" s="13"/>
      <c r="B1024" s="255"/>
      <c r="C1024" s="256"/>
      <c r="D1024" s="225" t="s">
        <v>939</v>
      </c>
      <c r="E1024" s="257" t="s">
        <v>1</v>
      </c>
      <c r="F1024" s="258" t="s">
        <v>1882</v>
      </c>
      <c r="G1024" s="256"/>
      <c r="H1024" s="259">
        <v>1</v>
      </c>
      <c r="I1024" s="260"/>
      <c r="J1024" s="256"/>
      <c r="K1024" s="256"/>
      <c r="L1024" s="261"/>
      <c r="M1024" s="262"/>
      <c r="N1024" s="263"/>
      <c r="O1024" s="263"/>
      <c r="P1024" s="263"/>
      <c r="Q1024" s="263"/>
      <c r="R1024" s="263"/>
      <c r="S1024" s="263"/>
      <c r="T1024" s="264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65" t="s">
        <v>939</v>
      </c>
      <c r="AU1024" s="265" t="s">
        <v>87</v>
      </c>
      <c r="AV1024" s="13" t="s">
        <v>87</v>
      </c>
      <c r="AW1024" s="13" t="s">
        <v>34</v>
      </c>
      <c r="AX1024" s="13" t="s">
        <v>77</v>
      </c>
      <c r="AY1024" s="265" t="s">
        <v>133</v>
      </c>
    </row>
    <row r="1025" s="14" customFormat="1">
      <c r="A1025" s="14"/>
      <c r="B1025" s="266"/>
      <c r="C1025" s="267"/>
      <c r="D1025" s="225" t="s">
        <v>939</v>
      </c>
      <c r="E1025" s="268" t="s">
        <v>1</v>
      </c>
      <c r="F1025" s="269" t="s">
        <v>941</v>
      </c>
      <c r="G1025" s="267"/>
      <c r="H1025" s="270">
        <v>3</v>
      </c>
      <c r="I1025" s="271"/>
      <c r="J1025" s="267"/>
      <c r="K1025" s="267"/>
      <c r="L1025" s="272"/>
      <c r="M1025" s="273"/>
      <c r="N1025" s="274"/>
      <c r="O1025" s="274"/>
      <c r="P1025" s="274"/>
      <c r="Q1025" s="274"/>
      <c r="R1025" s="274"/>
      <c r="S1025" s="274"/>
      <c r="T1025" s="275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76" t="s">
        <v>939</v>
      </c>
      <c r="AU1025" s="276" t="s">
        <v>87</v>
      </c>
      <c r="AV1025" s="14" t="s">
        <v>138</v>
      </c>
      <c r="AW1025" s="14" t="s">
        <v>34</v>
      </c>
      <c r="AX1025" s="14" t="s">
        <v>85</v>
      </c>
      <c r="AY1025" s="276" t="s">
        <v>133</v>
      </c>
    </row>
    <row r="1026" s="2" customFormat="1" ht="24.15" customHeight="1">
      <c r="A1026" s="38"/>
      <c r="B1026" s="39"/>
      <c r="C1026" s="230" t="s">
        <v>1883</v>
      </c>
      <c r="D1026" s="230" t="s">
        <v>574</v>
      </c>
      <c r="E1026" s="231" t="s">
        <v>1884</v>
      </c>
      <c r="F1026" s="232" t="s">
        <v>1885</v>
      </c>
      <c r="G1026" s="233" t="s">
        <v>1050</v>
      </c>
      <c r="H1026" s="234">
        <v>7</v>
      </c>
      <c r="I1026" s="235"/>
      <c r="J1026" s="236">
        <f>ROUND(I1026*H1026,2)</f>
        <v>0</v>
      </c>
      <c r="K1026" s="237"/>
      <c r="L1026" s="238"/>
      <c r="M1026" s="239" t="s">
        <v>1</v>
      </c>
      <c r="N1026" s="240" t="s">
        <v>42</v>
      </c>
      <c r="O1026" s="91"/>
      <c r="P1026" s="221">
        <f>O1026*H1026</f>
        <v>0</v>
      </c>
      <c r="Q1026" s="221">
        <v>0</v>
      </c>
      <c r="R1026" s="221">
        <f>Q1026*H1026</f>
        <v>0</v>
      </c>
      <c r="S1026" s="221">
        <v>0</v>
      </c>
      <c r="T1026" s="222">
        <f>S1026*H1026</f>
        <v>0</v>
      </c>
      <c r="U1026" s="38"/>
      <c r="V1026" s="38"/>
      <c r="W1026" s="38"/>
      <c r="X1026" s="38"/>
      <c r="Y1026" s="38"/>
      <c r="Z1026" s="38"/>
      <c r="AA1026" s="38"/>
      <c r="AB1026" s="38"/>
      <c r="AC1026" s="38"/>
      <c r="AD1026" s="38"/>
      <c r="AE1026" s="38"/>
      <c r="AR1026" s="223" t="s">
        <v>191</v>
      </c>
      <c r="AT1026" s="223" t="s">
        <v>574</v>
      </c>
      <c r="AU1026" s="223" t="s">
        <v>87</v>
      </c>
      <c r="AY1026" s="17" t="s">
        <v>133</v>
      </c>
      <c r="BE1026" s="224">
        <f>IF(N1026="základní",J1026,0)</f>
        <v>0</v>
      </c>
      <c r="BF1026" s="224">
        <f>IF(N1026="snížená",J1026,0)</f>
        <v>0</v>
      </c>
      <c r="BG1026" s="224">
        <f>IF(N1026="zákl. přenesená",J1026,0)</f>
        <v>0</v>
      </c>
      <c r="BH1026" s="224">
        <f>IF(N1026="sníž. přenesená",J1026,0)</f>
        <v>0</v>
      </c>
      <c r="BI1026" s="224">
        <f>IF(N1026="nulová",J1026,0)</f>
        <v>0</v>
      </c>
      <c r="BJ1026" s="17" t="s">
        <v>85</v>
      </c>
      <c r="BK1026" s="224">
        <f>ROUND(I1026*H1026,2)</f>
        <v>0</v>
      </c>
      <c r="BL1026" s="17" t="s">
        <v>161</v>
      </c>
      <c r="BM1026" s="223" t="s">
        <v>1886</v>
      </c>
    </row>
    <row r="1027" s="13" customFormat="1">
      <c r="A1027" s="13"/>
      <c r="B1027" s="255"/>
      <c r="C1027" s="256"/>
      <c r="D1027" s="225" t="s">
        <v>939</v>
      </c>
      <c r="E1027" s="257" t="s">
        <v>1</v>
      </c>
      <c r="F1027" s="258" t="s">
        <v>1887</v>
      </c>
      <c r="G1027" s="256"/>
      <c r="H1027" s="259">
        <v>1</v>
      </c>
      <c r="I1027" s="260"/>
      <c r="J1027" s="256"/>
      <c r="K1027" s="256"/>
      <c r="L1027" s="261"/>
      <c r="M1027" s="262"/>
      <c r="N1027" s="263"/>
      <c r="O1027" s="263"/>
      <c r="P1027" s="263"/>
      <c r="Q1027" s="263"/>
      <c r="R1027" s="263"/>
      <c r="S1027" s="263"/>
      <c r="T1027" s="264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265" t="s">
        <v>939</v>
      </c>
      <c r="AU1027" s="265" t="s">
        <v>87</v>
      </c>
      <c r="AV1027" s="13" t="s">
        <v>87</v>
      </c>
      <c r="AW1027" s="13" t="s">
        <v>34</v>
      </c>
      <c r="AX1027" s="13" t="s">
        <v>77</v>
      </c>
      <c r="AY1027" s="265" t="s">
        <v>133</v>
      </c>
    </row>
    <row r="1028" s="13" customFormat="1">
      <c r="A1028" s="13"/>
      <c r="B1028" s="255"/>
      <c r="C1028" s="256"/>
      <c r="D1028" s="225" t="s">
        <v>939</v>
      </c>
      <c r="E1028" s="257" t="s">
        <v>1</v>
      </c>
      <c r="F1028" s="258" t="s">
        <v>1332</v>
      </c>
      <c r="G1028" s="256"/>
      <c r="H1028" s="259">
        <v>1</v>
      </c>
      <c r="I1028" s="260"/>
      <c r="J1028" s="256"/>
      <c r="K1028" s="256"/>
      <c r="L1028" s="261"/>
      <c r="M1028" s="262"/>
      <c r="N1028" s="263"/>
      <c r="O1028" s="263"/>
      <c r="P1028" s="263"/>
      <c r="Q1028" s="263"/>
      <c r="R1028" s="263"/>
      <c r="S1028" s="263"/>
      <c r="T1028" s="264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65" t="s">
        <v>939</v>
      </c>
      <c r="AU1028" s="265" t="s">
        <v>87</v>
      </c>
      <c r="AV1028" s="13" t="s">
        <v>87</v>
      </c>
      <c r="AW1028" s="13" t="s">
        <v>34</v>
      </c>
      <c r="AX1028" s="13" t="s">
        <v>77</v>
      </c>
      <c r="AY1028" s="265" t="s">
        <v>133</v>
      </c>
    </row>
    <row r="1029" s="13" customFormat="1">
      <c r="A1029" s="13"/>
      <c r="B1029" s="255"/>
      <c r="C1029" s="256"/>
      <c r="D1029" s="225" t="s">
        <v>939</v>
      </c>
      <c r="E1029" s="257" t="s">
        <v>1</v>
      </c>
      <c r="F1029" s="258" t="s">
        <v>1888</v>
      </c>
      <c r="G1029" s="256"/>
      <c r="H1029" s="259">
        <v>1</v>
      </c>
      <c r="I1029" s="260"/>
      <c r="J1029" s="256"/>
      <c r="K1029" s="256"/>
      <c r="L1029" s="261"/>
      <c r="M1029" s="262"/>
      <c r="N1029" s="263"/>
      <c r="O1029" s="263"/>
      <c r="P1029" s="263"/>
      <c r="Q1029" s="263"/>
      <c r="R1029" s="263"/>
      <c r="S1029" s="263"/>
      <c r="T1029" s="264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65" t="s">
        <v>939</v>
      </c>
      <c r="AU1029" s="265" t="s">
        <v>87</v>
      </c>
      <c r="AV1029" s="13" t="s">
        <v>87</v>
      </c>
      <c r="AW1029" s="13" t="s">
        <v>34</v>
      </c>
      <c r="AX1029" s="13" t="s">
        <v>77</v>
      </c>
      <c r="AY1029" s="265" t="s">
        <v>133</v>
      </c>
    </row>
    <row r="1030" s="13" customFormat="1">
      <c r="A1030" s="13"/>
      <c r="B1030" s="255"/>
      <c r="C1030" s="256"/>
      <c r="D1030" s="225" t="s">
        <v>939</v>
      </c>
      <c r="E1030" s="257" t="s">
        <v>1</v>
      </c>
      <c r="F1030" s="258" t="s">
        <v>1889</v>
      </c>
      <c r="G1030" s="256"/>
      <c r="H1030" s="259">
        <v>1</v>
      </c>
      <c r="I1030" s="260"/>
      <c r="J1030" s="256"/>
      <c r="K1030" s="256"/>
      <c r="L1030" s="261"/>
      <c r="M1030" s="262"/>
      <c r="N1030" s="263"/>
      <c r="O1030" s="263"/>
      <c r="P1030" s="263"/>
      <c r="Q1030" s="263"/>
      <c r="R1030" s="263"/>
      <c r="S1030" s="263"/>
      <c r="T1030" s="264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265" t="s">
        <v>939</v>
      </c>
      <c r="AU1030" s="265" t="s">
        <v>87</v>
      </c>
      <c r="AV1030" s="13" t="s">
        <v>87</v>
      </c>
      <c r="AW1030" s="13" t="s">
        <v>34</v>
      </c>
      <c r="AX1030" s="13" t="s">
        <v>77</v>
      </c>
      <c r="AY1030" s="265" t="s">
        <v>133</v>
      </c>
    </row>
    <row r="1031" s="13" customFormat="1">
      <c r="A1031" s="13"/>
      <c r="B1031" s="255"/>
      <c r="C1031" s="256"/>
      <c r="D1031" s="225" t="s">
        <v>939</v>
      </c>
      <c r="E1031" s="257" t="s">
        <v>1</v>
      </c>
      <c r="F1031" s="258" t="s">
        <v>1890</v>
      </c>
      <c r="G1031" s="256"/>
      <c r="H1031" s="259">
        <v>1</v>
      </c>
      <c r="I1031" s="260"/>
      <c r="J1031" s="256"/>
      <c r="K1031" s="256"/>
      <c r="L1031" s="261"/>
      <c r="M1031" s="262"/>
      <c r="N1031" s="263"/>
      <c r="O1031" s="263"/>
      <c r="P1031" s="263"/>
      <c r="Q1031" s="263"/>
      <c r="R1031" s="263"/>
      <c r="S1031" s="263"/>
      <c r="T1031" s="264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65" t="s">
        <v>939</v>
      </c>
      <c r="AU1031" s="265" t="s">
        <v>87</v>
      </c>
      <c r="AV1031" s="13" t="s">
        <v>87</v>
      </c>
      <c r="AW1031" s="13" t="s">
        <v>34</v>
      </c>
      <c r="AX1031" s="13" t="s">
        <v>77</v>
      </c>
      <c r="AY1031" s="265" t="s">
        <v>133</v>
      </c>
    </row>
    <row r="1032" s="13" customFormat="1">
      <c r="A1032" s="13"/>
      <c r="B1032" s="255"/>
      <c r="C1032" s="256"/>
      <c r="D1032" s="225" t="s">
        <v>939</v>
      </c>
      <c r="E1032" s="257" t="s">
        <v>1</v>
      </c>
      <c r="F1032" s="258" t="s">
        <v>1891</v>
      </c>
      <c r="G1032" s="256"/>
      <c r="H1032" s="259">
        <v>1</v>
      </c>
      <c r="I1032" s="260"/>
      <c r="J1032" s="256"/>
      <c r="K1032" s="256"/>
      <c r="L1032" s="261"/>
      <c r="M1032" s="262"/>
      <c r="N1032" s="263"/>
      <c r="O1032" s="263"/>
      <c r="P1032" s="263"/>
      <c r="Q1032" s="263"/>
      <c r="R1032" s="263"/>
      <c r="S1032" s="263"/>
      <c r="T1032" s="264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65" t="s">
        <v>939</v>
      </c>
      <c r="AU1032" s="265" t="s">
        <v>87</v>
      </c>
      <c r="AV1032" s="13" t="s">
        <v>87</v>
      </c>
      <c r="AW1032" s="13" t="s">
        <v>34</v>
      </c>
      <c r="AX1032" s="13" t="s">
        <v>77</v>
      </c>
      <c r="AY1032" s="265" t="s">
        <v>133</v>
      </c>
    </row>
    <row r="1033" s="13" customFormat="1">
      <c r="A1033" s="13"/>
      <c r="B1033" s="255"/>
      <c r="C1033" s="256"/>
      <c r="D1033" s="225" t="s">
        <v>939</v>
      </c>
      <c r="E1033" s="257" t="s">
        <v>1</v>
      </c>
      <c r="F1033" s="258" t="s">
        <v>1892</v>
      </c>
      <c r="G1033" s="256"/>
      <c r="H1033" s="259">
        <v>1</v>
      </c>
      <c r="I1033" s="260"/>
      <c r="J1033" s="256"/>
      <c r="K1033" s="256"/>
      <c r="L1033" s="261"/>
      <c r="M1033" s="262"/>
      <c r="N1033" s="263"/>
      <c r="O1033" s="263"/>
      <c r="P1033" s="263"/>
      <c r="Q1033" s="263"/>
      <c r="R1033" s="263"/>
      <c r="S1033" s="263"/>
      <c r="T1033" s="264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265" t="s">
        <v>939</v>
      </c>
      <c r="AU1033" s="265" t="s">
        <v>87</v>
      </c>
      <c r="AV1033" s="13" t="s">
        <v>87</v>
      </c>
      <c r="AW1033" s="13" t="s">
        <v>34</v>
      </c>
      <c r="AX1033" s="13" t="s">
        <v>77</v>
      </c>
      <c r="AY1033" s="265" t="s">
        <v>133</v>
      </c>
    </row>
    <row r="1034" s="14" customFormat="1">
      <c r="A1034" s="14"/>
      <c r="B1034" s="266"/>
      <c r="C1034" s="267"/>
      <c r="D1034" s="225" t="s">
        <v>939</v>
      </c>
      <c r="E1034" s="268" t="s">
        <v>1</v>
      </c>
      <c r="F1034" s="269" t="s">
        <v>941</v>
      </c>
      <c r="G1034" s="267"/>
      <c r="H1034" s="270">
        <v>7</v>
      </c>
      <c r="I1034" s="271"/>
      <c r="J1034" s="267"/>
      <c r="K1034" s="267"/>
      <c r="L1034" s="272"/>
      <c r="M1034" s="273"/>
      <c r="N1034" s="274"/>
      <c r="O1034" s="274"/>
      <c r="P1034" s="274"/>
      <c r="Q1034" s="274"/>
      <c r="R1034" s="274"/>
      <c r="S1034" s="274"/>
      <c r="T1034" s="275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76" t="s">
        <v>939</v>
      </c>
      <c r="AU1034" s="276" t="s">
        <v>87</v>
      </c>
      <c r="AV1034" s="14" t="s">
        <v>138</v>
      </c>
      <c r="AW1034" s="14" t="s">
        <v>34</v>
      </c>
      <c r="AX1034" s="14" t="s">
        <v>85</v>
      </c>
      <c r="AY1034" s="276" t="s">
        <v>133</v>
      </c>
    </row>
    <row r="1035" s="2" customFormat="1" ht="24.15" customHeight="1">
      <c r="A1035" s="38"/>
      <c r="B1035" s="39"/>
      <c r="C1035" s="230" t="s">
        <v>559</v>
      </c>
      <c r="D1035" s="230" t="s">
        <v>574</v>
      </c>
      <c r="E1035" s="231" t="s">
        <v>1893</v>
      </c>
      <c r="F1035" s="232" t="s">
        <v>1894</v>
      </c>
      <c r="G1035" s="233" t="s">
        <v>1050</v>
      </c>
      <c r="H1035" s="234">
        <v>2</v>
      </c>
      <c r="I1035" s="235"/>
      <c r="J1035" s="236">
        <f>ROUND(I1035*H1035,2)</f>
        <v>0</v>
      </c>
      <c r="K1035" s="237"/>
      <c r="L1035" s="238"/>
      <c r="M1035" s="239" t="s">
        <v>1</v>
      </c>
      <c r="N1035" s="240" t="s">
        <v>42</v>
      </c>
      <c r="O1035" s="91"/>
      <c r="P1035" s="221">
        <f>O1035*H1035</f>
        <v>0</v>
      </c>
      <c r="Q1035" s="221">
        <v>0</v>
      </c>
      <c r="R1035" s="221">
        <f>Q1035*H1035</f>
        <v>0</v>
      </c>
      <c r="S1035" s="221">
        <v>0</v>
      </c>
      <c r="T1035" s="222">
        <f>S1035*H1035</f>
        <v>0</v>
      </c>
      <c r="U1035" s="38"/>
      <c r="V1035" s="38"/>
      <c r="W1035" s="38"/>
      <c r="X1035" s="38"/>
      <c r="Y1035" s="38"/>
      <c r="Z1035" s="38"/>
      <c r="AA1035" s="38"/>
      <c r="AB1035" s="38"/>
      <c r="AC1035" s="38"/>
      <c r="AD1035" s="38"/>
      <c r="AE1035" s="38"/>
      <c r="AR1035" s="223" t="s">
        <v>191</v>
      </c>
      <c r="AT1035" s="223" t="s">
        <v>574</v>
      </c>
      <c r="AU1035" s="223" t="s">
        <v>87</v>
      </c>
      <c r="AY1035" s="17" t="s">
        <v>133</v>
      </c>
      <c r="BE1035" s="224">
        <f>IF(N1035="základní",J1035,0)</f>
        <v>0</v>
      </c>
      <c r="BF1035" s="224">
        <f>IF(N1035="snížená",J1035,0)</f>
        <v>0</v>
      </c>
      <c r="BG1035" s="224">
        <f>IF(N1035="zákl. přenesená",J1035,0)</f>
        <v>0</v>
      </c>
      <c r="BH1035" s="224">
        <f>IF(N1035="sníž. přenesená",J1035,0)</f>
        <v>0</v>
      </c>
      <c r="BI1035" s="224">
        <f>IF(N1035="nulová",J1035,0)</f>
        <v>0</v>
      </c>
      <c r="BJ1035" s="17" t="s">
        <v>85</v>
      </c>
      <c r="BK1035" s="224">
        <f>ROUND(I1035*H1035,2)</f>
        <v>0</v>
      </c>
      <c r="BL1035" s="17" t="s">
        <v>161</v>
      </c>
      <c r="BM1035" s="223" t="s">
        <v>1895</v>
      </c>
    </row>
    <row r="1036" s="13" customFormat="1">
      <c r="A1036" s="13"/>
      <c r="B1036" s="255"/>
      <c r="C1036" s="256"/>
      <c r="D1036" s="225" t="s">
        <v>939</v>
      </c>
      <c r="E1036" s="257" t="s">
        <v>1</v>
      </c>
      <c r="F1036" s="258" t="s">
        <v>1896</v>
      </c>
      <c r="G1036" s="256"/>
      <c r="H1036" s="259">
        <v>1</v>
      </c>
      <c r="I1036" s="260"/>
      <c r="J1036" s="256"/>
      <c r="K1036" s="256"/>
      <c r="L1036" s="261"/>
      <c r="M1036" s="262"/>
      <c r="N1036" s="263"/>
      <c r="O1036" s="263"/>
      <c r="P1036" s="263"/>
      <c r="Q1036" s="263"/>
      <c r="R1036" s="263"/>
      <c r="S1036" s="263"/>
      <c r="T1036" s="264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65" t="s">
        <v>939</v>
      </c>
      <c r="AU1036" s="265" t="s">
        <v>87</v>
      </c>
      <c r="AV1036" s="13" t="s">
        <v>87</v>
      </c>
      <c r="AW1036" s="13" t="s">
        <v>34</v>
      </c>
      <c r="AX1036" s="13" t="s">
        <v>77</v>
      </c>
      <c r="AY1036" s="265" t="s">
        <v>133</v>
      </c>
    </row>
    <row r="1037" s="13" customFormat="1">
      <c r="A1037" s="13"/>
      <c r="B1037" s="255"/>
      <c r="C1037" s="256"/>
      <c r="D1037" s="225" t="s">
        <v>939</v>
      </c>
      <c r="E1037" s="257" t="s">
        <v>1</v>
      </c>
      <c r="F1037" s="258" t="s">
        <v>1897</v>
      </c>
      <c r="G1037" s="256"/>
      <c r="H1037" s="259">
        <v>1</v>
      </c>
      <c r="I1037" s="260"/>
      <c r="J1037" s="256"/>
      <c r="K1037" s="256"/>
      <c r="L1037" s="261"/>
      <c r="M1037" s="262"/>
      <c r="N1037" s="263"/>
      <c r="O1037" s="263"/>
      <c r="P1037" s="263"/>
      <c r="Q1037" s="263"/>
      <c r="R1037" s="263"/>
      <c r="S1037" s="263"/>
      <c r="T1037" s="264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65" t="s">
        <v>939</v>
      </c>
      <c r="AU1037" s="265" t="s">
        <v>87</v>
      </c>
      <c r="AV1037" s="13" t="s">
        <v>87</v>
      </c>
      <c r="AW1037" s="13" t="s">
        <v>34</v>
      </c>
      <c r="AX1037" s="13" t="s">
        <v>77</v>
      </c>
      <c r="AY1037" s="265" t="s">
        <v>133</v>
      </c>
    </row>
    <row r="1038" s="14" customFormat="1">
      <c r="A1038" s="14"/>
      <c r="B1038" s="266"/>
      <c r="C1038" s="267"/>
      <c r="D1038" s="225" t="s">
        <v>939</v>
      </c>
      <c r="E1038" s="268" t="s">
        <v>1</v>
      </c>
      <c r="F1038" s="269" t="s">
        <v>941</v>
      </c>
      <c r="G1038" s="267"/>
      <c r="H1038" s="270">
        <v>2</v>
      </c>
      <c r="I1038" s="271"/>
      <c r="J1038" s="267"/>
      <c r="K1038" s="267"/>
      <c r="L1038" s="272"/>
      <c r="M1038" s="273"/>
      <c r="N1038" s="274"/>
      <c r="O1038" s="274"/>
      <c r="P1038" s="274"/>
      <c r="Q1038" s="274"/>
      <c r="R1038" s="274"/>
      <c r="S1038" s="274"/>
      <c r="T1038" s="275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76" t="s">
        <v>939</v>
      </c>
      <c r="AU1038" s="276" t="s">
        <v>87</v>
      </c>
      <c r="AV1038" s="14" t="s">
        <v>138</v>
      </c>
      <c r="AW1038" s="14" t="s">
        <v>34</v>
      </c>
      <c r="AX1038" s="14" t="s">
        <v>85</v>
      </c>
      <c r="AY1038" s="276" t="s">
        <v>133</v>
      </c>
    </row>
    <row r="1039" s="2" customFormat="1" ht="24.15" customHeight="1">
      <c r="A1039" s="38"/>
      <c r="B1039" s="39"/>
      <c r="C1039" s="211" t="s">
        <v>1898</v>
      </c>
      <c r="D1039" s="211" t="s">
        <v>134</v>
      </c>
      <c r="E1039" s="212" t="s">
        <v>1899</v>
      </c>
      <c r="F1039" s="213" t="s">
        <v>1900</v>
      </c>
      <c r="G1039" s="214" t="s">
        <v>986</v>
      </c>
      <c r="H1039" s="215">
        <v>0.51000000000000001</v>
      </c>
      <c r="I1039" s="216"/>
      <c r="J1039" s="217">
        <f>ROUND(I1039*H1039,2)</f>
        <v>0</v>
      </c>
      <c r="K1039" s="218"/>
      <c r="L1039" s="44"/>
      <c r="M1039" s="219" t="s">
        <v>1</v>
      </c>
      <c r="N1039" s="220" t="s">
        <v>42</v>
      </c>
      <c r="O1039" s="91"/>
      <c r="P1039" s="221">
        <f>O1039*H1039</f>
        <v>0</v>
      </c>
      <c r="Q1039" s="221">
        <v>0</v>
      </c>
      <c r="R1039" s="221">
        <f>Q1039*H1039</f>
        <v>0</v>
      </c>
      <c r="S1039" s="221">
        <v>0</v>
      </c>
      <c r="T1039" s="222">
        <f>S1039*H1039</f>
        <v>0</v>
      </c>
      <c r="U1039" s="38"/>
      <c r="V1039" s="38"/>
      <c r="W1039" s="38"/>
      <c r="X1039" s="38"/>
      <c r="Y1039" s="38"/>
      <c r="Z1039" s="38"/>
      <c r="AA1039" s="38"/>
      <c r="AB1039" s="38"/>
      <c r="AC1039" s="38"/>
      <c r="AD1039" s="38"/>
      <c r="AE1039" s="38"/>
      <c r="AR1039" s="223" t="s">
        <v>161</v>
      </c>
      <c r="AT1039" s="223" t="s">
        <v>134</v>
      </c>
      <c r="AU1039" s="223" t="s">
        <v>87</v>
      </c>
      <c r="AY1039" s="17" t="s">
        <v>133</v>
      </c>
      <c r="BE1039" s="224">
        <f>IF(N1039="základní",J1039,0)</f>
        <v>0</v>
      </c>
      <c r="BF1039" s="224">
        <f>IF(N1039="snížená",J1039,0)</f>
        <v>0</v>
      </c>
      <c r="BG1039" s="224">
        <f>IF(N1039="zákl. přenesená",J1039,0)</f>
        <v>0</v>
      </c>
      <c r="BH1039" s="224">
        <f>IF(N1039="sníž. přenesená",J1039,0)</f>
        <v>0</v>
      </c>
      <c r="BI1039" s="224">
        <f>IF(N1039="nulová",J1039,0)</f>
        <v>0</v>
      </c>
      <c r="BJ1039" s="17" t="s">
        <v>85</v>
      </c>
      <c r="BK1039" s="224">
        <f>ROUND(I1039*H1039,2)</f>
        <v>0</v>
      </c>
      <c r="BL1039" s="17" t="s">
        <v>161</v>
      </c>
      <c r="BM1039" s="223" t="s">
        <v>1901</v>
      </c>
    </row>
    <row r="1040" s="11" customFormat="1" ht="22.8" customHeight="1">
      <c r="A1040" s="11"/>
      <c r="B1040" s="197"/>
      <c r="C1040" s="198"/>
      <c r="D1040" s="199" t="s">
        <v>76</v>
      </c>
      <c r="E1040" s="253" t="s">
        <v>1902</v>
      </c>
      <c r="F1040" s="253" t="s">
        <v>1903</v>
      </c>
      <c r="G1040" s="198"/>
      <c r="H1040" s="198"/>
      <c r="I1040" s="201"/>
      <c r="J1040" s="254">
        <f>BK1040</f>
        <v>0</v>
      </c>
      <c r="K1040" s="198"/>
      <c r="L1040" s="203"/>
      <c r="M1040" s="204"/>
      <c r="N1040" s="205"/>
      <c r="O1040" s="205"/>
      <c r="P1040" s="206">
        <f>SUM(P1041:P1096)</f>
        <v>0</v>
      </c>
      <c r="Q1040" s="205"/>
      <c r="R1040" s="206">
        <f>SUM(R1041:R1096)</f>
        <v>0</v>
      </c>
      <c r="S1040" s="205"/>
      <c r="T1040" s="207">
        <f>SUM(T1041:T1096)</f>
        <v>0</v>
      </c>
      <c r="U1040" s="11"/>
      <c r="V1040" s="11"/>
      <c r="W1040" s="11"/>
      <c r="X1040" s="11"/>
      <c r="Y1040" s="11"/>
      <c r="Z1040" s="11"/>
      <c r="AA1040" s="11"/>
      <c r="AB1040" s="11"/>
      <c r="AC1040" s="11"/>
      <c r="AD1040" s="11"/>
      <c r="AE1040" s="11"/>
      <c r="AR1040" s="208" t="s">
        <v>87</v>
      </c>
      <c r="AT1040" s="209" t="s">
        <v>76</v>
      </c>
      <c r="AU1040" s="209" t="s">
        <v>85</v>
      </c>
      <c r="AY1040" s="208" t="s">
        <v>133</v>
      </c>
      <c r="BK1040" s="210">
        <f>SUM(BK1041:BK1096)</f>
        <v>0</v>
      </c>
    </row>
    <row r="1041" s="2" customFormat="1" ht="16.5" customHeight="1">
      <c r="A1041" s="38"/>
      <c r="B1041" s="39"/>
      <c r="C1041" s="211" t="s">
        <v>565</v>
      </c>
      <c r="D1041" s="211" t="s">
        <v>134</v>
      </c>
      <c r="E1041" s="212" t="s">
        <v>1904</v>
      </c>
      <c r="F1041" s="213" t="s">
        <v>1905</v>
      </c>
      <c r="G1041" s="214" t="s">
        <v>1906</v>
      </c>
      <c r="H1041" s="215">
        <v>558</v>
      </c>
      <c r="I1041" s="216"/>
      <c r="J1041" s="217">
        <f>ROUND(I1041*H1041,2)</f>
        <v>0</v>
      </c>
      <c r="K1041" s="218"/>
      <c r="L1041" s="44"/>
      <c r="M1041" s="219" t="s">
        <v>1</v>
      </c>
      <c r="N1041" s="220" t="s">
        <v>42</v>
      </c>
      <c r="O1041" s="91"/>
      <c r="P1041" s="221">
        <f>O1041*H1041</f>
        <v>0</v>
      </c>
      <c r="Q1041" s="221">
        <v>0</v>
      </c>
      <c r="R1041" s="221">
        <f>Q1041*H1041</f>
        <v>0</v>
      </c>
      <c r="S1041" s="221">
        <v>0</v>
      </c>
      <c r="T1041" s="222">
        <f>S1041*H1041</f>
        <v>0</v>
      </c>
      <c r="U1041" s="38"/>
      <c r="V1041" s="38"/>
      <c r="W1041" s="38"/>
      <c r="X1041" s="38"/>
      <c r="Y1041" s="38"/>
      <c r="Z1041" s="38"/>
      <c r="AA1041" s="38"/>
      <c r="AB1041" s="38"/>
      <c r="AC1041" s="38"/>
      <c r="AD1041" s="38"/>
      <c r="AE1041" s="38"/>
      <c r="AR1041" s="223" t="s">
        <v>161</v>
      </c>
      <c r="AT1041" s="223" t="s">
        <v>134</v>
      </c>
      <c r="AU1041" s="223" t="s">
        <v>87</v>
      </c>
      <c r="AY1041" s="17" t="s">
        <v>133</v>
      </c>
      <c r="BE1041" s="224">
        <f>IF(N1041="základní",J1041,0)</f>
        <v>0</v>
      </c>
      <c r="BF1041" s="224">
        <f>IF(N1041="snížená",J1041,0)</f>
        <v>0</v>
      </c>
      <c r="BG1041" s="224">
        <f>IF(N1041="zákl. přenesená",J1041,0)</f>
        <v>0</v>
      </c>
      <c r="BH1041" s="224">
        <f>IF(N1041="sníž. přenesená",J1041,0)</f>
        <v>0</v>
      </c>
      <c r="BI1041" s="224">
        <f>IF(N1041="nulová",J1041,0)</f>
        <v>0</v>
      </c>
      <c r="BJ1041" s="17" t="s">
        <v>85</v>
      </c>
      <c r="BK1041" s="224">
        <f>ROUND(I1041*H1041,2)</f>
        <v>0</v>
      </c>
      <c r="BL1041" s="17" t="s">
        <v>161</v>
      </c>
      <c r="BM1041" s="223" t="s">
        <v>1907</v>
      </c>
    </row>
    <row r="1042" s="2" customFormat="1" ht="21.75" customHeight="1">
      <c r="A1042" s="38"/>
      <c r="B1042" s="39"/>
      <c r="C1042" s="211" t="s">
        <v>1908</v>
      </c>
      <c r="D1042" s="211" t="s">
        <v>134</v>
      </c>
      <c r="E1042" s="212" t="s">
        <v>1909</v>
      </c>
      <c r="F1042" s="213" t="s">
        <v>1910</v>
      </c>
      <c r="G1042" s="214" t="s">
        <v>1906</v>
      </c>
      <c r="H1042" s="215">
        <v>328.24000000000001</v>
      </c>
      <c r="I1042" s="216"/>
      <c r="J1042" s="217">
        <f>ROUND(I1042*H1042,2)</f>
        <v>0</v>
      </c>
      <c r="K1042" s="218"/>
      <c r="L1042" s="44"/>
      <c r="M1042" s="219" t="s">
        <v>1</v>
      </c>
      <c r="N1042" s="220" t="s">
        <v>42</v>
      </c>
      <c r="O1042" s="91"/>
      <c r="P1042" s="221">
        <f>O1042*H1042</f>
        <v>0</v>
      </c>
      <c r="Q1042" s="221">
        <v>0</v>
      </c>
      <c r="R1042" s="221">
        <f>Q1042*H1042</f>
        <v>0</v>
      </c>
      <c r="S1042" s="221">
        <v>0</v>
      </c>
      <c r="T1042" s="222">
        <f>S1042*H1042</f>
        <v>0</v>
      </c>
      <c r="U1042" s="38"/>
      <c r="V1042" s="38"/>
      <c r="W1042" s="38"/>
      <c r="X1042" s="38"/>
      <c r="Y1042" s="38"/>
      <c r="Z1042" s="38"/>
      <c r="AA1042" s="38"/>
      <c r="AB1042" s="38"/>
      <c r="AC1042" s="38"/>
      <c r="AD1042" s="38"/>
      <c r="AE1042" s="38"/>
      <c r="AR1042" s="223" t="s">
        <v>161</v>
      </c>
      <c r="AT1042" s="223" t="s">
        <v>134</v>
      </c>
      <c r="AU1042" s="223" t="s">
        <v>87</v>
      </c>
      <c r="AY1042" s="17" t="s">
        <v>133</v>
      </c>
      <c r="BE1042" s="224">
        <f>IF(N1042="základní",J1042,0)</f>
        <v>0</v>
      </c>
      <c r="BF1042" s="224">
        <f>IF(N1042="snížená",J1042,0)</f>
        <v>0</v>
      </c>
      <c r="BG1042" s="224">
        <f>IF(N1042="zákl. přenesená",J1042,0)</f>
        <v>0</v>
      </c>
      <c r="BH1042" s="224">
        <f>IF(N1042="sníž. přenesená",J1042,0)</f>
        <v>0</v>
      </c>
      <c r="BI1042" s="224">
        <f>IF(N1042="nulová",J1042,0)</f>
        <v>0</v>
      </c>
      <c r="BJ1042" s="17" t="s">
        <v>85</v>
      </c>
      <c r="BK1042" s="224">
        <f>ROUND(I1042*H1042,2)</f>
        <v>0</v>
      </c>
      <c r="BL1042" s="17" t="s">
        <v>161</v>
      </c>
      <c r="BM1042" s="223" t="s">
        <v>1911</v>
      </c>
    </row>
    <row r="1043" s="13" customFormat="1">
      <c r="A1043" s="13"/>
      <c r="B1043" s="255"/>
      <c r="C1043" s="256"/>
      <c r="D1043" s="225" t="s">
        <v>939</v>
      </c>
      <c r="E1043" s="257" t="s">
        <v>1</v>
      </c>
      <c r="F1043" s="258" t="s">
        <v>1912</v>
      </c>
      <c r="G1043" s="256"/>
      <c r="H1043" s="259">
        <v>328.24000000000001</v>
      </c>
      <c r="I1043" s="260"/>
      <c r="J1043" s="256"/>
      <c r="K1043" s="256"/>
      <c r="L1043" s="261"/>
      <c r="M1043" s="262"/>
      <c r="N1043" s="263"/>
      <c r="O1043" s="263"/>
      <c r="P1043" s="263"/>
      <c r="Q1043" s="263"/>
      <c r="R1043" s="263"/>
      <c r="S1043" s="263"/>
      <c r="T1043" s="264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65" t="s">
        <v>939</v>
      </c>
      <c r="AU1043" s="265" t="s">
        <v>87</v>
      </c>
      <c r="AV1043" s="13" t="s">
        <v>87</v>
      </c>
      <c r="AW1043" s="13" t="s">
        <v>34</v>
      </c>
      <c r="AX1043" s="13" t="s">
        <v>77</v>
      </c>
      <c r="AY1043" s="265" t="s">
        <v>133</v>
      </c>
    </row>
    <row r="1044" s="14" customFormat="1">
      <c r="A1044" s="14"/>
      <c r="B1044" s="266"/>
      <c r="C1044" s="267"/>
      <c r="D1044" s="225" t="s">
        <v>939</v>
      </c>
      <c r="E1044" s="268" t="s">
        <v>1</v>
      </c>
      <c r="F1044" s="269" t="s">
        <v>941</v>
      </c>
      <c r="G1044" s="267"/>
      <c r="H1044" s="270">
        <v>328.24000000000001</v>
      </c>
      <c r="I1044" s="271"/>
      <c r="J1044" s="267"/>
      <c r="K1044" s="267"/>
      <c r="L1044" s="272"/>
      <c r="M1044" s="273"/>
      <c r="N1044" s="274"/>
      <c r="O1044" s="274"/>
      <c r="P1044" s="274"/>
      <c r="Q1044" s="274"/>
      <c r="R1044" s="274"/>
      <c r="S1044" s="274"/>
      <c r="T1044" s="275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276" t="s">
        <v>939</v>
      </c>
      <c r="AU1044" s="276" t="s">
        <v>87</v>
      </c>
      <c r="AV1044" s="14" t="s">
        <v>138</v>
      </c>
      <c r="AW1044" s="14" t="s">
        <v>34</v>
      </c>
      <c r="AX1044" s="14" t="s">
        <v>85</v>
      </c>
      <c r="AY1044" s="276" t="s">
        <v>133</v>
      </c>
    </row>
    <row r="1045" s="2" customFormat="1" ht="21.75" customHeight="1">
      <c r="A1045" s="38"/>
      <c r="B1045" s="39"/>
      <c r="C1045" s="211" t="s">
        <v>569</v>
      </c>
      <c r="D1045" s="211" t="s">
        <v>134</v>
      </c>
      <c r="E1045" s="212" t="s">
        <v>1913</v>
      </c>
      <c r="F1045" s="213" t="s">
        <v>1914</v>
      </c>
      <c r="G1045" s="214" t="s">
        <v>1906</v>
      </c>
      <c r="H1045" s="215">
        <v>111.87000000000001</v>
      </c>
      <c r="I1045" s="216"/>
      <c r="J1045" s="217">
        <f>ROUND(I1045*H1045,2)</f>
        <v>0</v>
      </c>
      <c r="K1045" s="218"/>
      <c r="L1045" s="44"/>
      <c r="M1045" s="219" t="s">
        <v>1</v>
      </c>
      <c r="N1045" s="220" t="s">
        <v>42</v>
      </c>
      <c r="O1045" s="91"/>
      <c r="P1045" s="221">
        <f>O1045*H1045</f>
        <v>0</v>
      </c>
      <c r="Q1045" s="221">
        <v>0</v>
      </c>
      <c r="R1045" s="221">
        <f>Q1045*H1045</f>
        <v>0</v>
      </c>
      <c r="S1045" s="221">
        <v>0</v>
      </c>
      <c r="T1045" s="222">
        <f>S1045*H1045</f>
        <v>0</v>
      </c>
      <c r="U1045" s="38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R1045" s="223" t="s">
        <v>161</v>
      </c>
      <c r="AT1045" s="223" t="s">
        <v>134</v>
      </c>
      <c r="AU1045" s="223" t="s">
        <v>87</v>
      </c>
      <c r="AY1045" s="17" t="s">
        <v>133</v>
      </c>
      <c r="BE1045" s="224">
        <f>IF(N1045="základní",J1045,0)</f>
        <v>0</v>
      </c>
      <c r="BF1045" s="224">
        <f>IF(N1045="snížená",J1045,0)</f>
        <v>0</v>
      </c>
      <c r="BG1045" s="224">
        <f>IF(N1045="zákl. přenesená",J1045,0)</f>
        <v>0</v>
      </c>
      <c r="BH1045" s="224">
        <f>IF(N1045="sníž. přenesená",J1045,0)</f>
        <v>0</v>
      </c>
      <c r="BI1045" s="224">
        <f>IF(N1045="nulová",J1045,0)</f>
        <v>0</v>
      </c>
      <c r="BJ1045" s="17" t="s">
        <v>85</v>
      </c>
      <c r="BK1045" s="224">
        <f>ROUND(I1045*H1045,2)</f>
        <v>0</v>
      </c>
      <c r="BL1045" s="17" t="s">
        <v>161</v>
      </c>
      <c r="BM1045" s="223" t="s">
        <v>1915</v>
      </c>
    </row>
    <row r="1046" s="13" customFormat="1">
      <c r="A1046" s="13"/>
      <c r="B1046" s="255"/>
      <c r="C1046" s="256"/>
      <c r="D1046" s="225" t="s">
        <v>939</v>
      </c>
      <c r="E1046" s="257" t="s">
        <v>1</v>
      </c>
      <c r="F1046" s="258" t="s">
        <v>1916</v>
      </c>
      <c r="G1046" s="256"/>
      <c r="H1046" s="259">
        <v>111.87000000000001</v>
      </c>
      <c r="I1046" s="260"/>
      <c r="J1046" s="256"/>
      <c r="K1046" s="256"/>
      <c r="L1046" s="261"/>
      <c r="M1046" s="262"/>
      <c r="N1046" s="263"/>
      <c r="O1046" s="263"/>
      <c r="P1046" s="263"/>
      <c r="Q1046" s="263"/>
      <c r="R1046" s="263"/>
      <c r="S1046" s="263"/>
      <c r="T1046" s="264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65" t="s">
        <v>939</v>
      </c>
      <c r="AU1046" s="265" t="s">
        <v>87</v>
      </c>
      <c r="AV1046" s="13" t="s">
        <v>87</v>
      </c>
      <c r="AW1046" s="13" t="s">
        <v>34</v>
      </c>
      <c r="AX1046" s="13" t="s">
        <v>77</v>
      </c>
      <c r="AY1046" s="265" t="s">
        <v>133</v>
      </c>
    </row>
    <row r="1047" s="14" customFormat="1">
      <c r="A1047" s="14"/>
      <c r="B1047" s="266"/>
      <c r="C1047" s="267"/>
      <c r="D1047" s="225" t="s">
        <v>939</v>
      </c>
      <c r="E1047" s="268" t="s">
        <v>1</v>
      </c>
      <c r="F1047" s="269" t="s">
        <v>941</v>
      </c>
      <c r="G1047" s="267"/>
      <c r="H1047" s="270">
        <v>111.87000000000001</v>
      </c>
      <c r="I1047" s="271"/>
      <c r="J1047" s="267"/>
      <c r="K1047" s="267"/>
      <c r="L1047" s="272"/>
      <c r="M1047" s="273"/>
      <c r="N1047" s="274"/>
      <c r="O1047" s="274"/>
      <c r="P1047" s="274"/>
      <c r="Q1047" s="274"/>
      <c r="R1047" s="274"/>
      <c r="S1047" s="274"/>
      <c r="T1047" s="275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76" t="s">
        <v>939</v>
      </c>
      <c r="AU1047" s="276" t="s">
        <v>87</v>
      </c>
      <c r="AV1047" s="14" t="s">
        <v>138</v>
      </c>
      <c r="AW1047" s="14" t="s">
        <v>34</v>
      </c>
      <c r="AX1047" s="14" t="s">
        <v>85</v>
      </c>
      <c r="AY1047" s="276" t="s">
        <v>133</v>
      </c>
    </row>
    <row r="1048" s="2" customFormat="1" ht="21.75" customHeight="1">
      <c r="A1048" s="38"/>
      <c r="B1048" s="39"/>
      <c r="C1048" s="211" t="s">
        <v>1917</v>
      </c>
      <c r="D1048" s="211" t="s">
        <v>134</v>
      </c>
      <c r="E1048" s="212" t="s">
        <v>1918</v>
      </c>
      <c r="F1048" s="213" t="s">
        <v>1919</v>
      </c>
      <c r="G1048" s="214" t="s">
        <v>1906</v>
      </c>
      <c r="H1048" s="215">
        <v>63.909999999999997</v>
      </c>
      <c r="I1048" s="216"/>
      <c r="J1048" s="217">
        <f>ROUND(I1048*H1048,2)</f>
        <v>0</v>
      </c>
      <c r="K1048" s="218"/>
      <c r="L1048" s="44"/>
      <c r="M1048" s="219" t="s">
        <v>1</v>
      </c>
      <c r="N1048" s="220" t="s">
        <v>42</v>
      </c>
      <c r="O1048" s="91"/>
      <c r="P1048" s="221">
        <f>O1048*H1048</f>
        <v>0</v>
      </c>
      <c r="Q1048" s="221">
        <v>0</v>
      </c>
      <c r="R1048" s="221">
        <f>Q1048*H1048</f>
        <v>0</v>
      </c>
      <c r="S1048" s="221">
        <v>0</v>
      </c>
      <c r="T1048" s="222">
        <f>S1048*H1048</f>
        <v>0</v>
      </c>
      <c r="U1048" s="38"/>
      <c r="V1048" s="38"/>
      <c r="W1048" s="38"/>
      <c r="X1048" s="38"/>
      <c r="Y1048" s="38"/>
      <c r="Z1048" s="38"/>
      <c r="AA1048" s="38"/>
      <c r="AB1048" s="38"/>
      <c r="AC1048" s="38"/>
      <c r="AD1048" s="38"/>
      <c r="AE1048" s="38"/>
      <c r="AR1048" s="223" t="s">
        <v>161</v>
      </c>
      <c r="AT1048" s="223" t="s">
        <v>134</v>
      </c>
      <c r="AU1048" s="223" t="s">
        <v>87</v>
      </c>
      <c r="AY1048" s="17" t="s">
        <v>133</v>
      </c>
      <c r="BE1048" s="224">
        <f>IF(N1048="základní",J1048,0)</f>
        <v>0</v>
      </c>
      <c r="BF1048" s="224">
        <f>IF(N1048="snížená",J1048,0)</f>
        <v>0</v>
      </c>
      <c r="BG1048" s="224">
        <f>IF(N1048="zákl. přenesená",J1048,0)</f>
        <v>0</v>
      </c>
      <c r="BH1048" s="224">
        <f>IF(N1048="sníž. přenesená",J1048,0)</f>
        <v>0</v>
      </c>
      <c r="BI1048" s="224">
        <f>IF(N1048="nulová",J1048,0)</f>
        <v>0</v>
      </c>
      <c r="BJ1048" s="17" t="s">
        <v>85</v>
      </c>
      <c r="BK1048" s="224">
        <f>ROUND(I1048*H1048,2)</f>
        <v>0</v>
      </c>
      <c r="BL1048" s="17" t="s">
        <v>161</v>
      </c>
      <c r="BM1048" s="223" t="s">
        <v>1920</v>
      </c>
    </row>
    <row r="1049" s="13" customFormat="1">
      <c r="A1049" s="13"/>
      <c r="B1049" s="255"/>
      <c r="C1049" s="256"/>
      <c r="D1049" s="225" t="s">
        <v>939</v>
      </c>
      <c r="E1049" s="257" t="s">
        <v>1</v>
      </c>
      <c r="F1049" s="258" t="s">
        <v>1921</v>
      </c>
      <c r="G1049" s="256"/>
      <c r="H1049" s="259">
        <v>63.909999999999997</v>
      </c>
      <c r="I1049" s="260"/>
      <c r="J1049" s="256"/>
      <c r="K1049" s="256"/>
      <c r="L1049" s="261"/>
      <c r="M1049" s="262"/>
      <c r="N1049" s="263"/>
      <c r="O1049" s="263"/>
      <c r="P1049" s="263"/>
      <c r="Q1049" s="263"/>
      <c r="R1049" s="263"/>
      <c r="S1049" s="263"/>
      <c r="T1049" s="264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T1049" s="265" t="s">
        <v>939</v>
      </c>
      <c r="AU1049" s="265" t="s">
        <v>87</v>
      </c>
      <c r="AV1049" s="13" t="s">
        <v>87</v>
      </c>
      <c r="AW1049" s="13" t="s">
        <v>34</v>
      </c>
      <c r="AX1049" s="13" t="s">
        <v>77</v>
      </c>
      <c r="AY1049" s="265" t="s">
        <v>133</v>
      </c>
    </row>
    <row r="1050" s="14" customFormat="1">
      <c r="A1050" s="14"/>
      <c r="B1050" s="266"/>
      <c r="C1050" s="267"/>
      <c r="D1050" s="225" t="s">
        <v>939</v>
      </c>
      <c r="E1050" s="268" t="s">
        <v>1</v>
      </c>
      <c r="F1050" s="269" t="s">
        <v>941</v>
      </c>
      <c r="G1050" s="267"/>
      <c r="H1050" s="270">
        <v>63.909999999999997</v>
      </c>
      <c r="I1050" s="271"/>
      <c r="J1050" s="267"/>
      <c r="K1050" s="267"/>
      <c r="L1050" s="272"/>
      <c r="M1050" s="273"/>
      <c r="N1050" s="274"/>
      <c r="O1050" s="274"/>
      <c r="P1050" s="274"/>
      <c r="Q1050" s="274"/>
      <c r="R1050" s="274"/>
      <c r="S1050" s="274"/>
      <c r="T1050" s="275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T1050" s="276" t="s">
        <v>939</v>
      </c>
      <c r="AU1050" s="276" t="s">
        <v>87</v>
      </c>
      <c r="AV1050" s="14" t="s">
        <v>138</v>
      </c>
      <c r="AW1050" s="14" t="s">
        <v>34</v>
      </c>
      <c r="AX1050" s="14" t="s">
        <v>85</v>
      </c>
      <c r="AY1050" s="276" t="s">
        <v>133</v>
      </c>
    </row>
    <row r="1051" s="2" customFormat="1" ht="21.75" customHeight="1">
      <c r="A1051" s="38"/>
      <c r="B1051" s="39"/>
      <c r="C1051" s="211" t="s">
        <v>573</v>
      </c>
      <c r="D1051" s="211" t="s">
        <v>134</v>
      </c>
      <c r="E1051" s="212" t="s">
        <v>1922</v>
      </c>
      <c r="F1051" s="213" t="s">
        <v>1923</v>
      </c>
      <c r="G1051" s="214" t="s">
        <v>1906</v>
      </c>
      <c r="H1051" s="215">
        <v>131.56</v>
      </c>
      <c r="I1051" s="216"/>
      <c r="J1051" s="217">
        <f>ROUND(I1051*H1051,2)</f>
        <v>0</v>
      </c>
      <c r="K1051" s="218"/>
      <c r="L1051" s="44"/>
      <c r="M1051" s="219" t="s">
        <v>1</v>
      </c>
      <c r="N1051" s="220" t="s">
        <v>42</v>
      </c>
      <c r="O1051" s="91"/>
      <c r="P1051" s="221">
        <f>O1051*H1051</f>
        <v>0</v>
      </c>
      <c r="Q1051" s="221">
        <v>0</v>
      </c>
      <c r="R1051" s="221">
        <f>Q1051*H1051</f>
        <v>0</v>
      </c>
      <c r="S1051" s="221">
        <v>0</v>
      </c>
      <c r="T1051" s="222">
        <f>S1051*H1051</f>
        <v>0</v>
      </c>
      <c r="U1051" s="3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R1051" s="223" t="s">
        <v>161</v>
      </c>
      <c r="AT1051" s="223" t="s">
        <v>134</v>
      </c>
      <c r="AU1051" s="223" t="s">
        <v>87</v>
      </c>
      <c r="AY1051" s="17" t="s">
        <v>133</v>
      </c>
      <c r="BE1051" s="224">
        <f>IF(N1051="základní",J1051,0)</f>
        <v>0</v>
      </c>
      <c r="BF1051" s="224">
        <f>IF(N1051="snížená",J1051,0)</f>
        <v>0</v>
      </c>
      <c r="BG1051" s="224">
        <f>IF(N1051="zákl. přenesená",J1051,0)</f>
        <v>0</v>
      </c>
      <c r="BH1051" s="224">
        <f>IF(N1051="sníž. přenesená",J1051,0)</f>
        <v>0</v>
      </c>
      <c r="BI1051" s="224">
        <f>IF(N1051="nulová",J1051,0)</f>
        <v>0</v>
      </c>
      <c r="BJ1051" s="17" t="s">
        <v>85</v>
      </c>
      <c r="BK1051" s="224">
        <f>ROUND(I1051*H1051,2)</f>
        <v>0</v>
      </c>
      <c r="BL1051" s="17" t="s">
        <v>161</v>
      </c>
      <c r="BM1051" s="223" t="s">
        <v>1924</v>
      </c>
    </row>
    <row r="1052" s="13" customFormat="1">
      <c r="A1052" s="13"/>
      <c r="B1052" s="255"/>
      <c r="C1052" s="256"/>
      <c r="D1052" s="225" t="s">
        <v>939</v>
      </c>
      <c r="E1052" s="257" t="s">
        <v>1</v>
      </c>
      <c r="F1052" s="258" t="s">
        <v>1925</v>
      </c>
      <c r="G1052" s="256"/>
      <c r="H1052" s="259">
        <v>131.56</v>
      </c>
      <c r="I1052" s="260"/>
      <c r="J1052" s="256"/>
      <c r="K1052" s="256"/>
      <c r="L1052" s="261"/>
      <c r="M1052" s="262"/>
      <c r="N1052" s="263"/>
      <c r="O1052" s="263"/>
      <c r="P1052" s="263"/>
      <c r="Q1052" s="263"/>
      <c r="R1052" s="263"/>
      <c r="S1052" s="263"/>
      <c r="T1052" s="264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65" t="s">
        <v>939</v>
      </c>
      <c r="AU1052" s="265" t="s">
        <v>87</v>
      </c>
      <c r="AV1052" s="13" t="s">
        <v>87</v>
      </c>
      <c r="AW1052" s="13" t="s">
        <v>34</v>
      </c>
      <c r="AX1052" s="13" t="s">
        <v>77</v>
      </c>
      <c r="AY1052" s="265" t="s">
        <v>133</v>
      </c>
    </row>
    <row r="1053" s="14" customFormat="1">
      <c r="A1053" s="14"/>
      <c r="B1053" s="266"/>
      <c r="C1053" s="267"/>
      <c r="D1053" s="225" t="s">
        <v>939</v>
      </c>
      <c r="E1053" s="268" t="s">
        <v>1</v>
      </c>
      <c r="F1053" s="269" t="s">
        <v>941</v>
      </c>
      <c r="G1053" s="267"/>
      <c r="H1053" s="270">
        <v>131.56</v>
      </c>
      <c r="I1053" s="271"/>
      <c r="J1053" s="267"/>
      <c r="K1053" s="267"/>
      <c r="L1053" s="272"/>
      <c r="M1053" s="273"/>
      <c r="N1053" s="274"/>
      <c r="O1053" s="274"/>
      <c r="P1053" s="274"/>
      <c r="Q1053" s="274"/>
      <c r="R1053" s="274"/>
      <c r="S1053" s="274"/>
      <c r="T1053" s="275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76" t="s">
        <v>939</v>
      </c>
      <c r="AU1053" s="276" t="s">
        <v>87</v>
      </c>
      <c r="AV1053" s="14" t="s">
        <v>138</v>
      </c>
      <c r="AW1053" s="14" t="s">
        <v>34</v>
      </c>
      <c r="AX1053" s="14" t="s">
        <v>85</v>
      </c>
      <c r="AY1053" s="276" t="s">
        <v>133</v>
      </c>
    </row>
    <row r="1054" s="2" customFormat="1" ht="21.75" customHeight="1">
      <c r="A1054" s="38"/>
      <c r="B1054" s="39"/>
      <c r="C1054" s="211" t="s">
        <v>1926</v>
      </c>
      <c r="D1054" s="211" t="s">
        <v>134</v>
      </c>
      <c r="E1054" s="212" t="s">
        <v>1927</v>
      </c>
      <c r="F1054" s="213" t="s">
        <v>1928</v>
      </c>
      <c r="G1054" s="214" t="s">
        <v>1906</v>
      </c>
      <c r="H1054" s="215">
        <v>126.5</v>
      </c>
      <c r="I1054" s="216"/>
      <c r="J1054" s="217">
        <f>ROUND(I1054*H1054,2)</f>
        <v>0</v>
      </c>
      <c r="K1054" s="218"/>
      <c r="L1054" s="44"/>
      <c r="M1054" s="219" t="s">
        <v>1</v>
      </c>
      <c r="N1054" s="220" t="s">
        <v>42</v>
      </c>
      <c r="O1054" s="91"/>
      <c r="P1054" s="221">
        <f>O1054*H1054</f>
        <v>0</v>
      </c>
      <c r="Q1054" s="221">
        <v>0</v>
      </c>
      <c r="R1054" s="221">
        <f>Q1054*H1054</f>
        <v>0</v>
      </c>
      <c r="S1054" s="221">
        <v>0</v>
      </c>
      <c r="T1054" s="222">
        <f>S1054*H1054</f>
        <v>0</v>
      </c>
      <c r="U1054" s="38"/>
      <c r="V1054" s="38"/>
      <c r="W1054" s="38"/>
      <c r="X1054" s="38"/>
      <c r="Y1054" s="38"/>
      <c r="Z1054" s="38"/>
      <c r="AA1054" s="38"/>
      <c r="AB1054" s="38"/>
      <c r="AC1054" s="38"/>
      <c r="AD1054" s="38"/>
      <c r="AE1054" s="38"/>
      <c r="AR1054" s="223" t="s">
        <v>161</v>
      </c>
      <c r="AT1054" s="223" t="s">
        <v>134</v>
      </c>
      <c r="AU1054" s="223" t="s">
        <v>87</v>
      </c>
      <c r="AY1054" s="17" t="s">
        <v>133</v>
      </c>
      <c r="BE1054" s="224">
        <f>IF(N1054="základní",J1054,0)</f>
        <v>0</v>
      </c>
      <c r="BF1054" s="224">
        <f>IF(N1054="snížená",J1054,0)</f>
        <v>0</v>
      </c>
      <c r="BG1054" s="224">
        <f>IF(N1054="zákl. přenesená",J1054,0)</f>
        <v>0</v>
      </c>
      <c r="BH1054" s="224">
        <f>IF(N1054="sníž. přenesená",J1054,0)</f>
        <v>0</v>
      </c>
      <c r="BI1054" s="224">
        <f>IF(N1054="nulová",J1054,0)</f>
        <v>0</v>
      </c>
      <c r="BJ1054" s="17" t="s">
        <v>85</v>
      </c>
      <c r="BK1054" s="224">
        <f>ROUND(I1054*H1054,2)</f>
        <v>0</v>
      </c>
      <c r="BL1054" s="17" t="s">
        <v>161</v>
      </c>
      <c r="BM1054" s="223" t="s">
        <v>1929</v>
      </c>
    </row>
    <row r="1055" s="13" customFormat="1">
      <c r="A1055" s="13"/>
      <c r="B1055" s="255"/>
      <c r="C1055" s="256"/>
      <c r="D1055" s="225" t="s">
        <v>939</v>
      </c>
      <c r="E1055" s="257" t="s">
        <v>1</v>
      </c>
      <c r="F1055" s="258" t="s">
        <v>1930</v>
      </c>
      <c r="G1055" s="256"/>
      <c r="H1055" s="259">
        <v>126.5</v>
      </c>
      <c r="I1055" s="260"/>
      <c r="J1055" s="256"/>
      <c r="K1055" s="256"/>
      <c r="L1055" s="261"/>
      <c r="M1055" s="262"/>
      <c r="N1055" s="263"/>
      <c r="O1055" s="263"/>
      <c r="P1055" s="263"/>
      <c r="Q1055" s="263"/>
      <c r="R1055" s="263"/>
      <c r="S1055" s="263"/>
      <c r="T1055" s="264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T1055" s="265" t="s">
        <v>939</v>
      </c>
      <c r="AU1055" s="265" t="s">
        <v>87</v>
      </c>
      <c r="AV1055" s="13" t="s">
        <v>87</v>
      </c>
      <c r="AW1055" s="13" t="s">
        <v>34</v>
      </c>
      <c r="AX1055" s="13" t="s">
        <v>77</v>
      </c>
      <c r="AY1055" s="265" t="s">
        <v>133</v>
      </c>
    </row>
    <row r="1056" s="14" customFormat="1">
      <c r="A1056" s="14"/>
      <c r="B1056" s="266"/>
      <c r="C1056" s="267"/>
      <c r="D1056" s="225" t="s">
        <v>939</v>
      </c>
      <c r="E1056" s="268" t="s">
        <v>1</v>
      </c>
      <c r="F1056" s="269" t="s">
        <v>941</v>
      </c>
      <c r="G1056" s="267"/>
      <c r="H1056" s="270">
        <v>126.5</v>
      </c>
      <c r="I1056" s="271"/>
      <c r="J1056" s="267"/>
      <c r="K1056" s="267"/>
      <c r="L1056" s="272"/>
      <c r="M1056" s="273"/>
      <c r="N1056" s="274"/>
      <c r="O1056" s="274"/>
      <c r="P1056" s="274"/>
      <c r="Q1056" s="274"/>
      <c r="R1056" s="274"/>
      <c r="S1056" s="274"/>
      <c r="T1056" s="275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T1056" s="276" t="s">
        <v>939</v>
      </c>
      <c r="AU1056" s="276" t="s">
        <v>87</v>
      </c>
      <c r="AV1056" s="14" t="s">
        <v>138</v>
      </c>
      <c r="AW1056" s="14" t="s">
        <v>34</v>
      </c>
      <c r="AX1056" s="14" t="s">
        <v>85</v>
      </c>
      <c r="AY1056" s="276" t="s">
        <v>133</v>
      </c>
    </row>
    <row r="1057" s="2" customFormat="1" ht="21.75" customHeight="1">
      <c r="A1057" s="38"/>
      <c r="B1057" s="39"/>
      <c r="C1057" s="211" t="s">
        <v>577</v>
      </c>
      <c r="D1057" s="211" t="s">
        <v>134</v>
      </c>
      <c r="E1057" s="212" t="s">
        <v>1931</v>
      </c>
      <c r="F1057" s="213" t="s">
        <v>1932</v>
      </c>
      <c r="G1057" s="214" t="s">
        <v>1906</v>
      </c>
      <c r="H1057" s="215">
        <v>149.16</v>
      </c>
      <c r="I1057" s="216"/>
      <c r="J1057" s="217">
        <f>ROUND(I1057*H1057,2)</f>
        <v>0</v>
      </c>
      <c r="K1057" s="218"/>
      <c r="L1057" s="44"/>
      <c r="M1057" s="219" t="s">
        <v>1</v>
      </c>
      <c r="N1057" s="220" t="s">
        <v>42</v>
      </c>
      <c r="O1057" s="91"/>
      <c r="P1057" s="221">
        <f>O1057*H1057</f>
        <v>0</v>
      </c>
      <c r="Q1057" s="221">
        <v>0</v>
      </c>
      <c r="R1057" s="221">
        <f>Q1057*H1057</f>
        <v>0</v>
      </c>
      <c r="S1057" s="221">
        <v>0</v>
      </c>
      <c r="T1057" s="222">
        <f>S1057*H1057</f>
        <v>0</v>
      </c>
      <c r="U1057" s="38"/>
      <c r="V1057" s="38"/>
      <c r="W1057" s="38"/>
      <c r="X1057" s="38"/>
      <c r="Y1057" s="38"/>
      <c r="Z1057" s="38"/>
      <c r="AA1057" s="38"/>
      <c r="AB1057" s="38"/>
      <c r="AC1057" s="38"/>
      <c r="AD1057" s="38"/>
      <c r="AE1057" s="38"/>
      <c r="AR1057" s="223" t="s">
        <v>161</v>
      </c>
      <c r="AT1057" s="223" t="s">
        <v>134</v>
      </c>
      <c r="AU1057" s="223" t="s">
        <v>87</v>
      </c>
      <c r="AY1057" s="17" t="s">
        <v>133</v>
      </c>
      <c r="BE1057" s="224">
        <f>IF(N1057="základní",J1057,0)</f>
        <v>0</v>
      </c>
      <c r="BF1057" s="224">
        <f>IF(N1057="snížená",J1057,0)</f>
        <v>0</v>
      </c>
      <c r="BG1057" s="224">
        <f>IF(N1057="zákl. přenesená",J1057,0)</f>
        <v>0</v>
      </c>
      <c r="BH1057" s="224">
        <f>IF(N1057="sníž. přenesená",J1057,0)</f>
        <v>0</v>
      </c>
      <c r="BI1057" s="224">
        <f>IF(N1057="nulová",J1057,0)</f>
        <v>0</v>
      </c>
      <c r="BJ1057" s="17" t="s">
        <v>85</v>
      </c>
      <c r="BK1057" s="224">
        <f>ROUND(I1057*H1057,2)</f>
        <v>0</v>
      </c>
      <c r="BL1057" s="17" t="s">
        <v>161</v>
      </c>
      <c r="BM1057" s="223" t="s">
        <v>1933</v>
      </c>
    </row>
    <row r="1058" s="13" customFormat="1">
      <c r="A1058" s="13"/>
      <c r="B1058" s="255"/>
      <c r="C1058" s="256"/>
      <c r="D1058" s="225" t="s">
        <v>939</v>
      </c>
      <c r="E1058" s="257" t="s">
        <v>1</v>
      </c>
      <c r="F1058" s="258" t="s">
        <v>1934</v>
      </c>
      <c r="G1058" s="256"/>
      <c r="H1058" s="259">
        <v>149.16</v>
      </c>
      <c r="I1058" s="260"/>
      <c r="J1058" s="256"/>
      <c r="K1058" s="256"/>
      <c r="L1058" s="261"/>
      <c r="M1058" s="262"/>
      <c r="N1058" s="263"/>
      <c r="O1058" s="263"/>
      <c r="P1058" s="263"/>
      <c r="Q1058" s="263"/>
      <c r="R1058" s="263"/>
      <c r="S1058" s="263"/>
      <c r="T1058" s="264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65" t="s">
        <v>939</v>
      </c>
      <c r="AU1058" s="265" t="s">
        <v>87</v>
      </c>
      <c r="AV1058" s="13" t="s">
        <v>87</v>
      </c>
      <c r="AW1058" s="13" t="s">
        <v>34</v>
      </c>
      <c r="AX1058" s="13" t="s">
        <v>77</v>
      </c>
      <c r="AY1058" s="265" t="s">
        <v>133</v>
      </c>
    </row>
    <row r="1059" s="14" customFormat="1">
      <c r="A1059" s="14"/>
      <c r="B1059" s="266"/>
      <c r="C1059" s="267"/>
      <c r="D1059" s="225" t="s">
        <v>939</v>
      </c>
      <c r="E1059" s="268" t="s">
        <v>1</v>
      </c>
      <c r="F1059" s="269" t="s">
        <v>941</v>
      </c>
      <c r="G1059" s="267"/>
      <c r="H1059" s="270">
        <v>149.16</v>
      </c>
      <c r="I1059" s="271"/>
      <c r="J1059" s="267"/>
      <c r="K1059" s="267"/>
      <c r="L1059" s="272"/>
      <c r="M1059" s="273"/>
      <c r="N1059" s="274"/>
      <c r="O1059" s="274"/>
      <c r="P1059" s="274"/>
      <c r="Q1059" s="274"/>
      <c r="R1059" s="274"/>
      <c r="S1059" s="274"/>
      <c r="T1059" s="275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T1059" s="276" t="s">
        <v>939</v>
      </c>
      <c r="AU1059" s="276" t="s">
        <v>87</v>
      </c>
      <c r="AV1059" s="14" t="s">
        <v>138</v>
      </c>
      <c r="AW1059" s="14" t="s">
        <v>34</v>
      </c>
      <c r="AX1059" s="14" t="s">
        <v>85</v>
      </c>
      <c r="AY1059" s="276" t="s">
        <v>133</v>
      </c>
    </row>
    <row r="1060" s="2" customFormat="1" ht="21.75" customHeight="1">
      <c r="A1060" s="38"/>
      <c r="B1060" s="39"/>
      <c r="C1060" s="211" t="s">
        <v>1935</v>
      </c>
      <c r="D1060" s="211" t="s">
        <v>134</v>
      </c>
      <c r="E1060" s="212" t="s">
        <v>1936</v>
      </c>
      <c r="F1060" s="213" t="s">
        <v>1937</v>
      </c>
      <c r="G1060" s="214" t="s">
        <v>1906</v>
      </c>
      <c r="H1060" s="215">
        <v>108.13</v>
      </c>
      <c r="I1060" s="216"/>
      <c r="J1060" s="217">
        <f>ROUND(I1060*H1060,2)</f>
        <v>0</v>
      </c>
      <c r="K1060" s="218"/>
      <c r="L1060" s="44"/>
      <c r="M1060" s="219" t="s">
        <v>1</v>
      </c>
      <c r="N1060" s="220" t="s">
        <v>42</v>
      </c>
      <c r="O1060" s="91"/>
      <c r="P1060" s="221">
        <f>O1060*H1060</f>
        <v>0</v>
      </c>
      <c r="Q1060" s="221">
        <v>0</v>
      </c>
      <c r="R1060" s="221">
        <f>Q1060*H1060</f>
        <v>0</v>
      </c>
      <c r="S1060" s="221">
        <v>0</v>
      </c>
      <c r="T1060" s="222">
        <f>S1060*H1060</f>
        <v>0</v>
      </c>
      <c r="U1060" s="38"/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8"/>
      <c r="AR1060" s="223" t="s">
        <v>161</v>
      </c>
      <c r="AT1060" s="223" t="s">
        <v>134</v>
      </c>
      <c r="AU1060" s="223" t="s">
        <v>87</v>
      </c>
      <c r="AY1060" s="17" t="s">
        <v>133</v>
      </c>
      <c r="BE1060" s="224">
        <f>IF(N1060="základní",J1060,0)</f>
        <v>0</v>
      </c>
      <c r="BF1060" s="224">
        <f>IF(N1060="snížená",J1060,0)</f>
        <v>0</v>
      </c>
      <c r="BG1060" s="224">
        <f>IF(N1060="zákl. přenesená",J1060,0)</f>
        <v>0</v>
      </c>
      <c r="BH1060" s="224">
        <f>IF(N1060="sníž. přenesená",J1060,0)</f>
        <v>0</v>
      </c>
      <c r="BI1060" s="224">
        <f>IF(N1060="nulová",J1060,0)</f>
        <v>0</v>
      </c>
      <c r="BJ1060" s="17" t="s">
        <v>85</v>
      </c>
      <c r="BK1060" s="224">
        <f>ROUND(I1060*H1060,2)</f>
        <v>0</v>
      </c>
      <c r="BL1060" s="17" t="s">
        <v>161</v>
      </c>
      <c r="BM1060" s="223" t="s">
        <v>1938</v>
      </c>
    </row>
    <row r="1061" s="13" customFormat="1">
      <c r="A1061" s="13"/>
      <c r="B1061" s="255"/>
      <c r="C1061" s="256"/>
      <c r="D1061" s="225" t="s">
        <v>939</v>
      </c>
      <c r="E1061" s="257" t="s">
        <v>1</v>
      </c>
      <c r="F1061" s="258" t="s">
        <v>1939</v>
      </c>
      <c r="G1061" s="256"/>
      <c r="H1061" s="259">
        <v>108.13</v>
      </c>
      <c r="I1061" s="260"/>
      <c r="J1061" s="256"/>
      <c r="K1061" s="256"/>
      <c r="L1061" s="261"/>
      <c r="M1061" s="262"/>
      <c r="N1061" s="263"/>
      <c r="O1061" s="263"/>
      <c r="P1061" s="263"/>
      <c r="Q1061" s="263"/>
      <c r="R1061" s="263"/>
      <c r="S1061" s="263"/>
      <c r="T1061" s="264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65" t="s">
        <v>939</v>
      </c>
      <c r="AU1061" s="265" t="s">
        <v>87</v>
      </c>
      <c r="AV1061" s="13" t="s">
        <v>87</v>
      </c>
      <c r="AW1061" s="13" t="s">
        <v>34</v>
      </c>
      <c r="AX1061" s="13" t="s">
        <v>77</v>
      </c>
      <c r="AY1061" s="265" t="s">
        <v>133</v>
      </c>
    </row>
    <row r="1062" s="14" customFormat="1">
      <c r="A1062" s="14"/>
      <c r="B1062" s="266"/>
      <c r="C1062" s="267"/>
      <c r="D1062" s="225" t="s">
        <v>939</v>
      </c>
      <c r="E1062" s="268" t="s">
        <v>1</v>
      </c>
      <c r="F1062" s="269" t="s">
        <v>941</v>
      </c>
      <c r="G1062" s="267"/>
      <c r="H1062" s="270">
        <v>108.13</v>
      </c>
      <c r="I1062" s="271"/>
      <c r="J1062" s="267"/>
      <c r="K1062" s="267"/>
      <c r="L1062" s="272"/>
      <c r="M1062" s="273"/>
      <c r="N1062" s="274"/>
      <c r="O1062" s="274"/>
      <c r="P1062" s="274"/>
      <c r="Q1062" s="274"/>
      <c r="R1062" s="274"/>
      <c r="S1062" s="274"/>
      <c r="T1062" s="275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T1062" s="276" t="s">
        <v>939</v>
      </c>
      <c r="AU1062" s="276" t="s">
        <v>87</v>
      </c>
      <c r="AV1062" s="14" t="s">
        <v>138</v>
      </c>
      <c r="AW1062" s="14" t="s">
        <v>34</v>
      </c>
      <c r="AX1062" s="14" t="s">
        <v>85</v>
      </c>
      <c r="AY1062" s="276" t="s">
        <v>133</v>
      </c>
    </row>
    <row r="1063" s="2" customFormat="1" ht="21.75" customHeight="1">
      <c r="A1063" s="38"/>
      <c r="B1063" s="39"/>
      <c r="C1063" s="211" t="s">
        <v>581</v>
      </c>
      <c r="D1063" s="211" t="s">
        <v>134</v>
      </c>
      <c r="E1063" s="212" t="s">
        <v>1940</v>
      </c>
      <c r="F1063" s="213" t="s">
        <v>1941</v>
      </c>
      <c r="G1063" s="214" t="s">
        <v>1906</v>
      </c>
      <c r="H1063" s="215">
        <v>22</v>
      </c>
      <c r="I1063" s="216"/>
      <c r="J1063" s="217">
        <f>ROUND(I1063*H1063,2)</f>
        <v>0</v>
      </c>
      <c r="K1063" s="218"/>
      <c r="L1063" s="44"/>
      <c r="M1063" s="219" t="s">
        <v>1</v>
      </c>
      <c r="N1063" s="220" t="s">
        <v>42</v>
      </c>
      <c r="O1063" s="91"/>
      <c r="P1063" s="221">
        <f>O1063*H1063</f>
        <v>0</v>
      </c>
      <c r="Q1063" s="221">
        <v>0</v>
      </c>
      <c r="R1063" s="221">
        <f>Q1063*H1063</f>
        <v>0</v>
      </c>
      <c r="S1063" s="221">
        <v>0</v>
      </c>
      <c r="T1063" s="222">
        <f>S1063*H1063</f>
        <v>0</v>
      </c>
      <c r="U1063" s="38"/>
      <c r="V1063" s="38"/>
      <c r="W1063" s="38"/>
      <c r="X1063" s="38"/>
      <c r="Y1063" s="38"/>
      <c r="Z1063" s="38"/>
      <c r="AA1063" s="38"/>
      <c r="AB1063" s="38"/>
      <c r="AC1063" s="38"/>
      <c r="AD1063" s="38"/>
      <c r="AE1063" s="38"/>
      <c r="AR1063" s="223" t="s">
        <v>161</v>
      </c>
      <c r="AT1063" s="223" t="s">
        <v>134</v>
      </c>
      <c r="AU1063" s="223" t="s">
        <v>87</v>
      </c>
      <c r="AY1063" s="17" t="s">
        <v>133</v>
      </c>
      <c r="BE1063" s="224">
        <f>IF(N1063="základní",J1063,0)</f>
        <v>0</v>
      </c>
      <c r="BF1063" s="224">
        <f>IF(N1063="snížená",J1063,0)</f>
        <v>0</v>
      </c>
      <c r="BG1063" s="224">
        <f>IF(N1063="zákl. přenesená",J1063,0)</f>
        <v>0</v>
      </c>
      <c r="BH1063" s="224">
        <f>IF(N1063="sníž. přenesená",J1063,0)</f>
        <v>0</v>
      </c>
      <c r="BI1063" s="224">
        <f>IF(N1063="nulová",J1063,0)</f>
        <v>0</v>
      </c>
      <c r="BJ1063" s="17" t="s">
        <v>85</v>
      </c>
      <c r="BK1063" s="224">
        <f>ROUND(I1063*H1063,2)</f>
        <v>0</v>
      </c>
      <c r="BL1063" s="17" t="s">
        <v>161</v>
      </c>
      <c r="BM1063" s="223" t="s">
        <v>1942</v>
      </c>
    </row>
    <row r="1064" s="13" customFormat="1">
      <c r="A1064" s="13"/>
      <c r="B1064" s="255"/>
      <c r="C1064" s="256"/>
      <c r="D1064" s="225" t="s">
        <v>939</v>
      </c>
      <c r="E1064" s="257" t="s">
        <v>1</v>
      </c>
      <c r="F1064" s="258" t="s">
        <v>1943</v>
      </c>
      <c r="G1064" s="256"/>
      <c r="H1064" s="259">
        <v>22</v>
      </c>
      <c r="I1064" s="260"/>
      <c r="J1064" s="256"/>
      <c r="K1064" s="256"/>
      <c r="L1064" s="261"/>
      <c r="M1064" s="262"/>
      <c r="N1064" s="263"/>
      <c r="O1064" s="263"/>
      <c r="P1064" s="263"/>
      <c r="Q1064" s="263"/>
      <c r="R1064" s="263"/>
      <c r="S1064" s="263"/>
      <c r="T1064" s="264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265" t="s">
        <v>939</v>
      </c>
      <c r="AU1064" s="265" t="s">
        <v>87</v>
      </c>
      <c r="AV1064" s="13" t="s">
        <v>87</v>
      </c>
      <c r="AW1064" s="13" t="s">
        <v>34</v>
      </c>
      <c r="AX1064" s="13" t="s">
        <v>77</v>
      </c>
      <c r="AY1064" s="265" t="s">
        <v>133</v>
      </c>
    </row>
    <row r="1065" s="14" customFormat="1">
      <c r="A1065" s="14"/>
      <c r="B1065" s="266"/>
      <c r="C1065" s="267"/>
      <c r="D1065" s="225" t="s">
        <v>939</v>
      </c>
      <c r="E1065" s="268" t="s">
        <v>1</v>
      </c>
      <c r="F1065" s="269" t="s">
        <v>941</v>
      </c>
      <c r="G1065" s="267"/>
      <c r="H1065" s="270">
        <v>22</v>
      </c>
      <c r="I1065" s="271"/>
      <c r="J1065" s="267"/>
      <c r="K1065" s="267"/>
      <c r="L1065" s="272"/>
      <c r="M1065" s="273"/>
      <c r="N1065" s="274"/>
      <c r="O1065" s="274"/>
      <c r="P1065" s="274"/>
      <c r="Q1065" s="274"/>
      <c r="R1065" s="274"/>
      <c r="S1065" s="274"/>
      <c r="T1065" s="275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T1065" s="276" t="s">
        <v>939</v>
      </c>
      <c r="AU1065" s="276" t="s">
        <v>87</v>
      </c>
      <c r="AV1065" s="14" t="s">
        <v>138</v>
      </c>
      <c r="AW1065" s="14" t="s">
        <v>34</v>
      </c>
      <c r="AX1065" s="14" t="s">
        <v>85</v>
      </c>
      <c r="AY1065" s="276" t="s">
        <v>133</v>
      </c>
    </row>
    <row r="1066" s="2" customFormat="1" ht="21.75" customHeight="1">
      <c r="A1066" s="38"/>
      <c r="B1066" s="39"/>
      <c r="C1066" s="211" t="s">
        <v>1944</v>
      </c>
      <c r="D1066" s="211" t="s">
        <v>134</v>
      </c>
      <c r="E1066" s="212" t="s">
        <v>1945</v>
      </c>
      <c r="F1066" s="213" t="s">
        <v>1946</v>
      </c>
      <c r="G1066" s="214" t="s">
        <v>1906</v>
      </c>
      <c r="H1066" s="215">
        <v>18.260000000000002</v>
      </c>
      <c r="I1066" s="216"/>
      <c r="J1066" s="217">
        <f>ROUND(I1066*H1066,2)</f>
        <v>0</v>
      </c>
      <c r="K1066" s="218"/>
      <c r="L1066" s="44"/>
      <c r="M1066" s="219" t="s">
        <v>1</v>
      </c>
      <c r="N1066" s="220" t="s">
        <v>42</v>
      </c>
      <c r="O1066" s="91"/>
      <c r="P1066" s="221">
        <f>O1066*H1066</f>
        <v>0</v>
      </c>
      <c r="Q1066" s="221">
        <v>0</v>
      </c>
      <c r="R1066" s="221">
        <f>Q1066*H1066</f>
        <v>0</v>
      </c>
      <c r="S1066" s="221">
        <v>0</v>
      </c>
      <c r="T1066" s="222">
        <f>S1066*H1066</f>
        <v>0</v>
      </c>
      <c r="U1066" s="38"/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8"/>
      <c r="AR1066" s="223" t="s">
        <v>161</v>
      </c>
      <c r="AT1066" s="223" t="s">
        <v>134</v>
      </c>
      <c r="AU1066" s="223" t="s">
        <v>87</v>
      </c>
      <c r="AY1066" s="17" t="s">
        <v>133</v>
      </c>
      <c r="BE1066" s="224">
        <f>IF(N1066="základní",J1066,0)</f>
        <v>0</v>
      </c>
      <c r="BF1066" s="224">
        <f>IF(N1066="snížená",J1066,0)</f>
        <v>0</v>
      </c>
      <c r="BG1066" s="224">
        <f>IF(N1066="zákl. přenesená",J1066,0)</f>
        <v>0</v>
      </c>
      <c r="BH1066" s="224">
        <f>IF(N1066="sníž. přenesená",J1066,0)</f>
        <v>0</v>
      </c>
      <c r="BI1066" s="224">
        <f>IF(N1066="nulová",J1066,0)</f>
        <v>0</v>
      </c>
      <c r="BJ1066" s="17" t="s">
        <v>85</v>
      </c>
      <c r="BK1066" s="224">
        <f>ROUND(I1066*H1066,2)</f>
        <v>0</v>
      </c>
      <c r="BL1066" s="17" t="s">
        <v>161</v>
      </c>
      <c r="BM1066" s="223" t="s">
        <v>1947</v>
      </c>
    </row>
    <row r="1067" s="13" customFormat="1">
      <c r="A1067" s="13"/>
      <c r="B1067" s="255"/>
      <c r="C1067" s="256"/>
      <c r="D1067" s="225" t="s">
        <v>939</v>
      </c>
      <c r="E1067" s="257" t="s">
        <v>1</v>
      </c>
      <c r="F1067" s="258" t="s">
        <v>1948</v>
      </c>
      <c r="G1067" s="256"/>
      <c r="H1067" s="259">
        <v>18.260000000000002</v>
      </c>
      <c r="I1067" s="260"/>
      <c r="J1067" s="256"/>
      <c r="K1067" s="256"/>
      <c r="L1067" s="261"/>
      <c r="M1067" s="262"/>
      <c r="N1067" s="263"/>
      <c r="O1067" s="263"/>
      <c r="P1067" s="263"/>
      <c r="Q1067" s="263"/>
      <c r="R1067" s="263"/>
      <c r="S1067" s="263"/>
      <c r="T1067" s="264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65" t="s">
        <v>939</v>
      </c>
      <c r="AU1067" s="265" t="s">
        <v>87</v>
      </c>
      <c r="AV1067" s="13" t="s">
        <v>87</v>
      </c>
      <c r="AW1067" s="13" t="s">
        <v>34</v>
      </c>
      <c r="AX1067" s="13" t="s">
        <v>77</v>
      </c>
      <c r="AY1067" s="265" t="s">
        <v>133</v>
      </c>
    </row>
    <row r="1068" s="14" customFormat="1">
      <c r="A1068" s="14"/>
      <c r="B1068" s="266"/>
      <c r="C1068" s="267"/>
      <c r="D1068" s="225" t="s">
        <v>939</v>
      </c>
      <c r="E1068" s="268" t="s">
        <v>1</v>
      </c>
      <c r="F1068" s="269" t="s">
        <v>941</v>
      </c>
      <c r="G1068" s="267"/>
      <c r="H1068" s="270">
        <v>18.260000000000002</v>
      </c>
      <c r="I1068" s="271"/>
      <c r="J1068" s="267"/>
      <c r="K1068" s="267"/>
      <c r="L1068" s="272"/>
      <c r="M1068" s="273"/>
      <c r="N1068" s="274"/>
      <c r="O1068" s="274"/>
      <c r="P1068" s="274"/>
      <c r="Q1068" s="274"/>
      <c r="R1068" s="274"/>
      <c r="S1068" s="274"/>
      <c r="T1068" s="275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76" t="s">
        <v>939</v>
      </c>
      <c r="AU1068" s="276" t="s">
        <v>87</v>
      </c>
      <c r="AV1068" s="14" t="s">
        <v>138</v>
      </c>
      <c r="AW1068" s="14" t="s">
        <v>34</v>
      </c>
      <c r="AX1068" s="14" t="s">
        <v>85</v>
      </c>
      <c r="AY1068" s="276" t="s">
        <v>133</v>
      </c>
    </row>
    <row r="1069" s="2" customFormat="1" ht="21.75" customHeight="1">
      <c r="A1069" s="38"/>
      <c r="B1069" s="39"/>
      <c r="C1069" s="211" t="s">
        <v>584</v>
      </c>
      <c r="D1069" s="211" t="s">
        <v>134</v>
      </c>
      <c r="E1069" s="212" t="s">
        <v>1949</v>
      </c>
      <c r="F1069" s="213" t="s">
        <v>1950</v>
      </c>
      <c r="G1069" s="214" t="s">
        <v>1906</v>
      </c>
      <c r="H1069" s="215">
        <v>81.730000000000004</v>
      </c>
      <c r="I1069" s="216"/>
      <c r="J1069" s="217">
        <f>ROUND(I1069*H1069,2)</f>
        <v>0</v>
      </c>
      <c r="K1069" s="218"/>
      <c r="L1069" s="44"/>
      <c r="M1069" s="219" t="s">
        <v>1</v>
      </c>
      <c r="N1069" s="220" t="s">
        <v>42</v>
      </c>
      <c r="O1069" s="91"/>
      <c r="P1069" s="221">
        <f>O1069*H1069</f>
        <v>0</v>
      </c>
      <c r="Q1069" s="221">
        <v>0</v>
      </c>
      <c r="R1069" s="221">
        <f>Q1069*H1069</f>
        <v>0</v>
      </c>
      <c r="S1069" s="221">
        <v>0</v>
      </c>
      <c r="T1069" s="222">
        <f>S1069*H1069</f>
        <v>0</v>
      </c>
      <c r="U1069" s="38"/>
      <c r="V1069" s="38"/>
      <c r="W1069" s="38"/>
      <c r="X1069" s="38"/>
      <c r="Y1069" s="38"/>
      <c r="Z1069" s="38"/>
      <c r="AA1069" s="38"/>
      <c r="AB1069" s="38"/>
      <c r="AC1069" s="38"/>
      <c r="AD1069" s="38"/>
      <c r="AE1069" s="38"/>
      <c r="AR1069" s="223" t="s">
        <v>161</v>
      </c>
      <c r="AT1069" s="223" t="s">
        <v>134</v>
      </c>
      <c r="AU1069" s="223" t="s">
        <v>87</v>
      </c>
      <c r="AY1069" s="17" t="s">
        <v>133</v>
      </c>
      <c r="BE1069" s="224">
        <f>IF(N1069="základní",J1069,0)</f>
        <v>0</v>
      </c>
      <c r="BF1069" s="224">
        <f>IF(N1069="snížená",J1069,0)</f>
        <v>0</v>
      </c>
      <c r="BG1069" s="224">
        <f>IF(N1069="zákl. přenesená",J1069,0)</f>
        <v>0</v>
      </c>
      <c r="BH1069" s="224">
        <f>IF(N1069="sníž. přenesená",J1069,0)</f>
        <v>0</v>
      </c>
      <c r="BI1069" s="224">
        <f>IF(N1069="nulová",J1069,0)</f>
        <v>0</v>
      </c>
      <c r="BJ1069" s="17" t="s">
        <v>85</v>
      </c>
      <c r="BK1069" s="224">
        <f>ROUND(I1069*H1069,2)</f>
        <v>0</v>
      </c>
      <c r="BL1069" s="17" t="s">
        <v>161</v>
      </c>
      <c r="BM1069" s="223" t="s">
        <v>1951</v>
      </c>
    </row>
    <row r="1070" s="13" customFormat="1">
      <c r="A1070" s="13"/>
      <c r="B1070" s="255"/>
      <c r="C1070" s="256"/>
      <c r="D1070" s="225" t="s">
        <v>939</v>
      </c>
      <c r="E1070" s="257" t="s">
        <v>1</v>
      </c>
      <c r="F1070" s="258" t="s">
        <v>1952</v>
      </c>
      <c r="G1070" s="256"/>
      <c r="H1070" s="259">
        <v>81.730000000000004</v>
      </c>
      <c r="I1070" s="260"/>
      <c r="J1070" s="256"/>
      <c r="K1070" s="256"/>
      <c r="L1070" s="261"/>
      <c r="M1070" s="262"/>
      <c r="N1070" s="263"/>
      <c r="O1070" s="263"/>
      <c r="P1070" s="263"/>
      <c r="Q1070" s="263"/>
      <c r="R1070" s="263"/>
      <c r="S1070" s="263"/>
      <c r="T1070" s="264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T1070" s="265" t="s">
        <v>939</v>
      </c>
      <c r="AU1070" s="265" t="s">
        <v>87</v>
      </c>
      <c r="AV1070" s="13" t="s">
        <v>87</v>
      </c>
      <c r="AW1070" s="13" t="s">
        <v>34</v>
      </c>
      <c r="AX1070" s="13" t="s">
        <v>77</v>
      </c>
      <c r="AY1070" s="265" t="s">
        <v>133</v>
      </c>
    </row>
    <row r="1071" s="14" customFormat="1">
      <c r="A1071" s="14"/>
      <c r="B1071" s="266"/>
      <c r="C1071" s="267"/>
      <c r="D1071" s="225" t="s">
        <v>939</v>
      </c>
      <c r="E1071" s="268" t="s">
        <v>1</v>
      </c>
      <c r="F1071" s="269" t="s">
        <v>941</v>
      </c>
      <c r="G1071" s="267"/>
      <c r="H1071" s="270">
        <v>81.730000000000004</v>
      </c>
      <c r="I1071" s="271"/>
      <c r="J1071" s="267"/>
      <c r="K1071" s="267"/>
      <c r="L1071" s="272"/>
      <c r="M1071" s="273"/>
      <c r="N1071" s="274"/>
      <c r="O1071" s="274"/>
      <c r="P1071" s="274"/>
      <c r="Q1071" s="274"/>
      <c r="R1071" s="274"/>
      <c r="S1071" s="274"/>
      <c r="T1071" s="275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T1071" s="276" t="s">
        <v>939</v>
      </c>
      <c r="AU1071" s="276" t="s">
        <v>87</v>
      </c>
      <c r="AV1071" s="14" t="s">
        <v>138</v>
      </c>
      <c r="AW1071" s="14" t="s">
        <v>34</v>
      </c>
      <c r="AX1071" s="14" t="s">
        <v>85</v>
      </c>
      <c r="AY1071" s="276" t="s">
        <v>133</v>
      </c>
    </row>
    <row r="1072" s="2" customFormat="1" ht="21.75" customHeight="1">
      <c r="A1072" s="38"/>
      <c r="B1072" s="39"/>
      <c r="C1072" s="211" t="s">
        <v>1953</v>
      </c>
      <c r="D1072" s="211" t="s">
        <v>134</v>
      </c>
      <c r="E1072" s="212" t="s">
        <v>1954</v>
      </c>
      <c r="F1072" s="213" t="s">
        <v>1955</v>
      </c>
      <c r="G1072" s="214" t="s">
        <v>1050</v>
      </c>
      <c r="H1072" s="215">
        <v>2</v>
      </c>
      <c r="I1072" s="216"/>
      <c r="J1072" s="217">
        <f>ROUND(I1072*H1072,2)</f>
        <v>0</v>
      </c>
      <c r="K1072" s="218"/>
      <c r="L1072" s="44"/>
      <c r="M1072" s="219" t="s">
        <v>1</v>
      </c>
      <c r="N1072" s="220" t="s">
        <v>42</v>
      </c>
      <c r="O1072" s="91"/>
      <c r="P1072" s="221">
        <f>O1072*H1072</f>
        <v>0</v>
      </c>
      <c r="Q1072" s="221">
        <v>0</v>
      </c>
      <c r="R1072" s="221">
        <f>Q1072*H1072</f>
        <v>0</v>
      </c>
      <c r="S1072" s="221">
        <v>0</v>
      </c>
      <c r="T1072" s="222">
        <f>S1072*H1072</f>
        <v>0</v>
      </c>
      <c r="U1072" s="38"/>
      <c r="V1072" s="38"/>
      <c r="W1072" s="38"/>
      <c r="X1072" s="38"/>
      <c r="Y1072" s="38"/>
      <c r="Z1072" s="38"/>
      <c r="AA1072" s="38"/>
      <c r="AB1072" s="38"/>
      <c r="AC1072" s="38"/>
      <c r="AD1072" s="38"/>
      <c r="AE1072" s="38"/>
      <c r="AR1072" s="223" t="s">
        <v>161</v>
      </c>
      <c r="AT1072" s="223" t="s">
        <v>134</v>
      </c>
      <c r="AU1072" s="223" t="s">
        <v>87</v>
      </c>
      <c r="AY1072" s="17" t="s">
        <v>133</v>
      </c>
      <c r="BE1072" s="224">
        <f>IF(N1072="základní",J1072,0)</f>
        <v>0</v>
      </c>
      <c r="BF1072" s="224">
        <f>IF(N1072="snížená",J1072,0)</f>
        <v>0</v>
      </c>
      <c r="BG1072" s="224">
        <f>IF(N1072="zákl. přenesená",J1072,0)</f>
        <v>0</v>
      </c>
      <c r="BH1072" s="224">
        <f>IF(N1072="sníž. přenesená",J1072,0)</f>
        <v>0</v>
      </c>
      <c r="BI1072" s="224">
        <f>IF(N1072="nulová",J1072,0)</f>
        <v>0</v>
      </c>
      <c r="BJ1072" s="17" t="s">
        <v>85</v>
      </c>
      <c r="BK1072" s="224">
        <f>ROUND(I1072*H1072,2)</f>
        <v>0</v>
      </c>
      <c r="BL1072" s="17" t="s">
        <v>161</v>
      </c>
      <c r="BM1072" s="223" t="s">
        <v>1956</v>
      </c>
    </row>
    <row r="1073" s="2" customFormat="1" ht="16.5" customHeight="1">
      <c r="A1073" s="38"/>
      <c r="B1073" s="39"/>
      <c r="C1073" s="211" t="s">
        <v>588</v>
      </c>
      <c r="D1073" s="211" t="s">
        <v>134</v>
      </c>
      <c r="E1073" s="212" t="s">
        <v>1957</v>
      </c>
      <c r="F1073" s="213" t="s">
        <v>1958</v>
      </c>
      <c r="G1073" s="214" t="s">
        <v>1050</v>
      </c>
      <c r="H1073" s="215">
        <v>4</v>
      </c>
      <c r="I1073" s="216"/>
      <c r="J1073" s="217">
        <f>ROUND(I1073*H1073,2)</f>
        <v>0</v>
      </c>
      <c r="K1073" s="218"/>
      <c r="L1073" s="44"/>
      <c r="M1073" s="219" t="s">
        <v>1</v>
      </c>
      <c r="N1073" s="220" t="s">
        <v>42</v>
      </c>
      <c r="O1073" s="91"/>
      <c r="P1073" s="221">
        <f>O1073*H1073</f>
        <v>0</v>
      </c>
      <c r="Q1073" s="221">
        <v>0</v>
      </c>
      <c r="R1073" s="221">
        <f>Q1073*H1073</f>
        <v>0</v>
      </c>
      <c r="S1073" s="221">
        <v>0</v>
      </c>
      <c r="T1073" s="222">
        <f>S1073*H1073</f>
        <v>0</v>
      </c>
      <c r="U1073" s="38"/>
      <c r="V1073" s="38"/>
      <c r="W1073" s="38"/>
      <c r="X1073" s="38"/>
      <c r="Y1073" s="38"/>
      <c r="Z1073" s="38"/>
      <c r="AA1073" s="38"/>
      <c r="AB1073" s="38"/>
      <c r="AC1073" s="38"/>
      <c r="AD1073" s="38"/>
      <c r="AE1073" s="38"/>
      <c r="AR1073" s="223" t="s">
        <v>161</v>
      </c>
      <c r="AT1073" s="223" t="s">
        <v>134</v>
      </c>
      <c r="AU1073" s="223" t="s">
        <v>87</v>
      </c>
      <c r="AY1073" s="17" t="s">
        <v>133</v>
      </c>
      <c r="BE1073" s="224">
        <f>IF(N1073="základní",J1073,0)</f>
        <v>0</v>
      </c>
      <c r="BF1073" s="224">
        <f>IF(N1073="snížená",J1073,0)</f>
        <v>0</v>
      </c>
      <c r="BG1073" s="224">
        <f>IF(N1073="zákl. přenesená",J1073,0)</f>
        <v>0</v>
      </c>
      <c r="BH1073" s="224">
        <f>IF(N1073="sníž. přenesená",J1073,0)</f>
        <v>0</v>
      </c>
      <c r="BI1073" s="224">
        <f>IF(N1073="nulová",J1073,0)</f>
        <v>0</v>
      </c>
      <c r="BJ1073" s="17" t="s">
        <v>85</v>
      </c>
      <c r="BK1073" s="224">
        <f>ROUND(I1073*H1073,2)</f>
        <v>0</v>
      </c>
      <c r="BL1073" s="17" t="s">
        <v>161</v>
      </c>
      <c r="BM1073" s="223" t="s">
        <v>1959</v>
      </c>
    </row>
    <row r="1074" s="2" customFormat="1" ht="16.5" customHeight="1">
      <c r="A1074" s="38"/>
      <c r="B1074" s="39"/>
      <c r="C1074" s="230" t="s">
        <v>1960</v>
      </c>
      <c r="D1074" s="230" t="s">
        <v>574</v>
      </c>
      <c r="E1074" s="231" t="s">
        <v>1961</v>
      </c>
      <c r="F1074" s="232" t="s">
        <v>1962</v>
      </c>
      <c r="G1074" s="233" t="s">
        <v>1050</v>
      </c>
      <c r="H1074" s="234">
        <v>4</v>
      </c>
      <c r="I1074" s="235"/>
      <c r="J1074" s="236">
        <f>ROUND(I1074*H1074,2)</f>
        <v>0</v>
      </c>
      <c r="K1074" s="237"/>
      <c r="L1074" s="238"/>
      <c r="M1074" s="239" t="s">
        <v>1</v>
      </c>
      <c r="N1074" s="240" t="s">
        <v>42</v>
      </c>
      <c r="O1074" s="91"/>
      <c r="P1074" s="221">
        <f>O1074*H1074</f>
        <v>0</v>
      </c>
      <c r="Q1074" s="221">
        <v>0</v>
      </c>
      <c r="R1074" s="221">
        <f>Q1074*H1074</f>
        <v>0</v>
      </c>
      <c r="S1074" s="221">
        <v>0</v>
      </c>
      <c r="T1074" s="222">
        <f>S1074*H1074</f>
        <v>0</v>
      </c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8"/>
      <c r="AR1074" s="223" t="s">
        <v>191</v>
      </c>
      <c r="AT1074" s="223" t="s">
        <v>574</v>
      </c>
      <c r="AU1074" s="223" t="s">
        <v>87</v>
      </c>
      <c r="AY1074" s="17" t="s">
        <v>133</v>
      </c>
      <c r="BE1074" s="224">
        <f>IF(N1074="základní",J1074,0)</f>
        <v>0</v>
      </c>
      <c r="BF1074" s="224">
        <f>IF(N1074="snížená",J1074,0)</f>
        <v>0</v>
      </c>
      <c r="BG1074" s="224">
        <f>IF(N1074="zákl. přenesená",J1074,0)</f>
        <v>0</v>
      </c>
      <c r="BH1074" s="224">
        <f>IF(N1074="sníž. přenesená",J1074,0)</f>
        <v>0</v>
      </c>
      <c r="BI1074" s="224">
        <f>IF(N1074="nulová",J1074,0)</f>
        <v>0</v>
      </c>
      <c r="BJ1074" s="17" t="s">
        <v>85</v>
      </c>
      <c r="BK1074" s="224">
        <f>ROUND(I1074*H1074,2)</f>
        <v>0</v>
      </c>
      <c r="BL1074" s="17" t="s">
        <v>161</v>
      </c>
      <c r="BM1074" s="223" t="s">
        <v>1963</v>
      </c>
    </row>
    <row r="1075" s="2" customFormat="1" ht="16.5" customHeight="1">
      <c r="A1075" s="38"/>
      <c r="B1075" s="39"/>
      <c r="C1075" s="211" t="s">
        <v>591</v>
      </c>
      <c r="D1075" s="211" t="s">
        <v>134</v>
      </c>
      <c r="E1075" s="212" t="s">
        <v>1964</v>
      </c>
      <c r="F1075" s="213" t="s">
        <v>1965</v>
      </c>
      <c r="G1075" s="214" t="s">
        <v>1050</v>
      </c>
      <c r="H1075" s="215">
        <v>4</v>
      </c>
      <c r="I1075" s="216"/>
      <c r="J1075" s="217">
        <f>ROUND(I1075*H1075,2)</f>
        <v>0</v>
      </c>
      <c r="K1075" s="218"/>
      <c r="L1075" s="44"/>
      <c r="M1075" s="219" t="s">
        <v>1</v>
      </c>
      <c r="N1075" s="220" t="s">
        <v>42</v>
      </c>
      <c r="O1075" s="91"/>
      <c r="P1075" s="221">
        <f>O1075*H1075</f>
        <v>0</v>
      </c>
      <c r="Q1075" s="221">
        <v>0</v>
      </c>
      <c r="R1075" s="221">
        <f>Q1075*H1075</f>
        <v>0</v>
      </c>
      <c r="S1075" s="221">
        <v>0</v>
      </c>
      <c r="T1075" s="222">
        <f>S1075*H1075</f>
        <v>0</v>
      </c>
      <c r="U1075" s="38"/>
      <c r="V1075" s="38"/>
      <c r="W1075" s="38"/>
      <c r="X1075" s="38"/>
      <c r="Y1075" s="38"/>
      <c r="Z1075" s="38"/>
      <c r="AA1075" s="38"/>
      <c r="AB1075" s="38"/>
      <c r="AC1075" s="38"/>
      <c r="AD1075" s="38"/>
      <c r="AE1075" s="38"/>
      <c r="AR1075" s="223" t="s">
        <v>161</v>
      </c>
      <c r="AT1075" s="223" t="s">
        <v>134</v>
      </c>
      <c r="AU1075" s="223" t="s">
        <v>87</v>
      </c>
      <c r="AY1075" s="17" t="s">
        <v>133</v>
      </c>
      <c r="BE1075" s="224">
        <f>IF(N1075="základní",J1075,0)</f>
        <v>0</v>
      </c>
      <c r="BF1075" s="224">
        <f>IF(N1075="snížená",J1075,0)</f>
        <v>0</v>
      </c>
      <c r="BG1075" s="224">
        <f>IF(N1075="zákl. přenesená",J1075,0)</f>
        <v>0</v>
      </c>
      <c r="BH1075" s="224">
        <f>IF(N1075="sníž. přenesená",J1075,0)</f>
        <v>0</v>
      </c>
      <c r="BI1075" s="224">
        <f>IF(N1075="nulová",J1075,0)</f>
        <v>0</v>
      </c>
      <c r="BJ1075" s="17" t="s">
        <v>85</v>
      </c>
      <c r="BK1075" s="224">
        <f>ROUND(I1075*H1075,2)</f>
        <v>0</v>
      </c>
      <c r="BL1075" s="17" t="s">
        <v>161</v>
      </c>
      <c r="BM1075" s="223" t="s">
        <v>1966</v>
      </c>
    </row>
    <row r="1076" s="2" customFormat="1" ht="16.5" customHeight="1">
      <c r="A1076" s="38"/>
      <c r="B1076" s="39"/>
      <c r="C1076" s="230" t="s">
        <v>1967</v>
      </c>
      <c r="D1076" s="230" t="s">
        <v>574</v>
      </c>
      <c r="E1076" s="231" t="s">
        <v>1968</v>
      </c>
      <c r="F1076" s="232" t="s">
        <v>1969</v>
      </c>
      <c r="G1076" s="233" t="s">
        <v>1050</v>
      </c>
      <c r="H1076" s="234">
        <v>4</v>
      </c>
      <c r="I1076" s="235"/>
      <c r="J1076" s="236">
        <f>ROUND(I1076*H1076,2)</f>
        <v>0</v>
      </c>
      <c r="K1076" s="237"/>
      <c r="L1076" s="238"/>
      <c r="M1076" s="239" t="s">
        <v>1</v>
      </c>
      <c r="N1076" s="240" t="s">
        <v>42</v>
      </c>
      <c r="O1076" s="91"/>
      <c r="P1076" s="221">
        <f>O1076*H1076</f>
        <v>0</v>
      </c>
      <c r="Q1076" s="221">
        <v>0</v>
      </c>
      <c r="R1076" s="221">
        <f>Q1076*H1076</f>
        <v>0</v>
      </c>
      <c r="S1076" s="221">
        <v>0</v>
      </c>
      <c r="T1076" s="222">
        <f>S1076*H1076</f>
        <v>0</v>
      </c>
      <c r="U1076" s="38"/>
      <c r="V1076" s="38"/>
      <c r="W1076" s="38"/>
      <c r="X1076" s="38"/>
      <c r="Y1076" s="38"/>
      <c r="Z1076" s="38"/>
      <c r="AA1076" s="38"/>
      <c r="AB1076" s="38"/>
      <c r="AC1076" s="38"/>
      <c r="AD1076" s="38"/>
      <c r="AE1076" s="38"/>
      <c r="AR1076" s="223" t="s">
        <v>191</v>
      </c>
      <c r="AT1076" s="223" t="s">
        <v>574</v>
      </c>
      <c r="AU1076" s="223" t="s">
        <v>87</v>
      </c>
      <c r="AY1076" s="17" t="s">
        <v>133</v>
      </c>
      <c r="BE1076" s="224">
        <f>IF(N1076="základní",J1076,0)</f>
        <v>0</v>
      </c>
      <c r="BF1076" s="224">
        <f>IF(N1076="snížená",J1076,0)</f>
        <v>0</v>
      </c>
      <c r="BG1076" s="224">
        <f>IF(N1076="zákl. přenesená",J1076,0)</f>
        <v>0</v>
      </c>
      <c r="BH1076" s="224">
        <f>IF(N1076="sníž. přenesená",J1076,0)</f>
        <v>0</v>
      </c>
      <c r="BI1076" s="224">
        <f>IF(N1076="nulová",J1076,0)</f>
        <v>0</v>
      </c>
      <c r="BJ1076" s="17" t="s">
        <v>85</v>
      </c>
      <c r="BK1076" s="224">
        <f>ROUND(I1076*H1076,2)</f>
        <v>0</v>
      </c>
      <c r="BL1076" s="17" t="s">
        <v>161</v>
      </c>
      <c r="BM1076" s="223" t="s">
        <v>1970</v>
      </c>
    </row>
    <row r="1077" s="2" customFormat="1" ht="24.15" customHeight="1">
      <c r="A1077" s="38"/>
      <c r="B1077" s="39"/>
      <c r="C1077" s="211" t="s">
        <v>595</v>
      </c>
      <c r="D1077" s="211" t="s">
        <v>134</v>
      </c>
      <c r="E1077" s="212" t="s">
        <v>1971</v>
      </c>
      <c r="F1077" s="213" t="s">
        <v>1972</v>
      </c>
      <c r="G1077" s="214" t="s">
        <v>1050</v>
      </c>
      <c r="H1077" s="215">
        <v>4</v>
      </c>
      <c r="I1077" s="216"/>
      <c r="J1077" s="217">
        <f>ROUND(I1077*H1077,2)</f>
        <v>0</v>
      </c>
      <c r="K1077" s="218"/>
      <c r="L1077" s="44"/>
      <c r="M1077" s="219" t="s">
        <v>1</v>
      </c>
      <c r="N1077" s="220" t="s">
        <v>42</v>
      </c>
      <c r="O1077" s="91"/>
      <c r="P1077" s="221">
        <f>O1077*H1077</f>
        <v>0</v>
      </c>
      <c r="Q1077" s="221">
        <v>0</v>
      </c>
      <c r="R1077" s="221">
        <f>Q1077*H1077</f>
        <v>0</v>
      </c>
      <c r="S1077" s="221">
        <v>0</v>
      </c>
      <c r="T1077" s="222">
        <f>S1077*H1077</f>
        <v>0</v>
      </c>
      <c r="U1077" s="38"/>
      <c r="V1077" s="38"/>
      <c r="W1077" s="38"/>
      <c r="X1077" s="38"/>
      <c r="Y1077" s="38"/>
      <c r="Z1077" s="38"/>
      <c r="AA1077" s="38"/>
      <c r="AB1077" s="38"/>
      <c r="AC1077" s="38"/>
      <c r="AD1077" s="38"/>
      <c r="AE1077" s="38"/>
      <c r="AR1077" s="223" t="s">
        <v>161</v>
      </c>
      <c r="AT1077" s="223" t="s">
        <v>134</v>
      </c>
      <c r="AU1077" s="223" t="s">
        <v>87</v>
      </c>
      <c r="AY1077" s="17" t="s">
        <v>133</v>
      </c>
      <c r="BE1077" s="224">
        <f>IF(N1077="základní",J1077,0)</f>
        <v>0</v>
      </c>
      <c r="BF1077" s="224">
        <f>IF(N1077="snížená",J1077,0)</f>
        <v>0</v>
      </c>
      <c r="BG1077" s="224">
        <f>IF(N1077="zákl. přenesená",J1077,0)</f>
        <v>0</v>
      </c>
      <c r="BH1077" s="224">
        <f>IF(N1077="sníž. přenesená",J1077,0)</f>
        <v>0</v>
      </c>
      <c r="BI1077" s="224">
        <f>IF(N1077="nulová",J1077,0)</f>
        <v>0</v>
      </c>
      <c r="BJ1077" s="17" t="s">
        <v>85</v>
      </c>
      <c r="BK1077" s="224">
        <f>ROUND(I1077*H1077,2)</f>
        <v>0</v>
      </c>
      <c r="BL1077" s="17" t="s">
        <v>161</v>
      </c>
      <c r="BM1077" s="223" t="s">
        <v>1973</v>
      </c>
    </row>
    <row r="1078" s="13" customFormat="1">
      <c r="A1078" s="13"/>
      <c r="B1078" s="255"/>
      <c r="C1078" s="256"/>
      <c r="D1078" s="225" t="s">
        <v>939</v>
      </c>
      <c r="E1078" s="257" t="s">
        <v>1</v>
      </c>
      <c r="F1078" s="258" t="s">
        <v>1974</v>
      </c>
      <c r="G1078" s="256"/>
      <c r="H1078" s="259">
        <v>4</v>
      </c>
      <c r="I1078" s="260"/>
      <c r="J1078" s="256"/>
      <c r="K1078" s="256"/>
      <c r="L1078" s="261"/>
      <c r="M1078" s="262"/>
      <c r="N1078" s="263"/>
      <c r="O1078" s="263"/>
      <c r="P1078" s="263"/>
      <c r="Q1078" s="263"/>
      <c r="R1078" s="263"/>
      <c r="S1078" s="263"/>
      <c r="T1078" s="264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65" t="s">
        <v>939</v>
      </c>
      <c r="AU1078" s="265" t="s">
        <v>87</v>
      </c>
      <c r="AV1078" s="13" t="s">
        <v>87</v>
      </c>
      <c r="AW1078" s="13" t="s">
        <v>34</v>
      </c>
      <c r="AX1078" s="13" t="s">
        <v>77</v>
      </c>
      <c r="AY1078" s="265" t="s">
        <v>133</v>
      </c>
    </row>
    <row r="1079" s="14" customFormat="1">
      <c r="A1079" s="14"/>
      <c r="B1079" s="266"/>
      <c r="C1079" s="267"/>
      <c r="D1079" s="225" t="s">
        <v>939</v>
      </c>
      <c r="E1079" s="268" t="s">
        <v>1</v>
      </c>
      <c r="F1079" s="269" t="s">
        <v>941</v>
      </c>
      <c r="G1079" s="267"/>
      <c r="H1079" s="270">
        <v>4</v>
      </c>
      <c r="I1079" s="271"/>
      <c r="J1079" s="267"/>
      <c r="K1079" s="267"/>
      <c r="L1079" s="272"/>
      <c r="M1079" s="273"/>
      <c r="N1079" s="274"/>
      <c r="O1079" s="274"/>
      <c r="P1079" s="274"/>
      <c r="Q1079" s="274"/>
      <c r="R1079" s="274"/>
      <c r="S1079" s="274"/>
      <c r="T1079" s="275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76" t="s">
        <v>939</v>
      </c>
      <c r="AU1079" s="276" t="s">
        <v>87</v>
      </c>
      <c r="AV1079" s="14" t="s">
        <v>138</v>
      </c>
      <c r="AW1079" s="14" t="s">
        <v>34</v>
      </c>
      <c r="AX1079" s="14" t="s">
        <v>85</v>
      </c>
      <c r="AY1079" s="276" t="s">
        <v>133</v>
      </c>
    </row>
    <row r="1080" s="2" customFormat="1" ht="24.15" customHeight="1">
      <c r="A1080" s="38"/>
      <c r="B1080" s="39"/>
      <c r="C1080" s="211" t="s">
        <v>1975</v>
      </c>
      <c r="D1080" s="211" t="s">
        <v>134</v>
      </c>
      <c r="E1080" s="212" t="s">
        <v>1976</v>
      </c>
      <c r="F1080" s="213" t="s">
        <v>1977</v>
      </c>
      <c r="G1080" s="214" t="s">
        <v>1050</v>
      </c>
      <c r="H1080" s="215">
        <v>6</v>
      </c>
      <c r="I1080" s="216"/>
      <c r="J1080" s="217">
        <f>ROUND(I1080*H1080,2)</f>
        <v>0</v>
      </c>
      <c r="K1080" s="218"/>
      <c r="L1080" s="44"/>
      <c r="M1080" s="219" t="s">
        <v>1</v>
      </c>
      <c r="N1080" s="220" t="s">
        <v>42</v>
      </c>
      <c r="O1080" s="91"/>
      <c r="P1080" s="221">
        <f>O1080*H1080</f>
        <v>0</v>
      </c>
      <c r="Q1080" s="221">
        <v>0</v>
      </c>
      <c r="R1080" s="221">
        <f>Q1080*H1080</f>
        <v>0</v>
      </c>
      <c r="S1080" s="221">
        <v>0</v>
      </c>
      <c r="T1080" s="222">
        <f>S1080*H1080</f>
        <v>0</v>
      </c>
      <c r="U1080" s="38"/>
      <c r="V1080" s="38"/>
      <c r="W1080" s="38"/>
      <c r="X1080" s="38"/>
      <c r="Y1080" s="38"/>
      <c r="Z1080" s="38"/>
      <c r="AA1080" s="38"/>
      <c r="AB1080" s="38"/>
      <c r="AC1080" s="38"/>
      <c r="AD1080" s="38"/>
      <c r="AE1080" s="38"/>
      <c r="AR1080" s="223" t="s">
        <v>161</v>
      </c>
      <c r="AT1080" s="223" t="s">
        <v>134</v>
      </c>
      <c r="AU1080" s="223" t="s">
        <v>87</v>
      </c>
      <c r="AY1080" s="17" t="s">
        <v>133</v>
      </c>
      <c r="BE1080" s="224">
        <f>IF(N1080="základní",J1080,0)</f>
        <v>0</v>
      </c>
      <c r="BF1080" s="224">
        <f>IF(N1080="snížená",J1080,0)</f>
        <v>0</v>
      </c>
      <c r="BG1080" s="224">
        <f>IF(N1080="zákl. přenesená",J1080,0)</f>
        <v>0</v>
      </c>
      <c r="BH1080" s="224">
        <f>IF(N1080="sníž. přenesená",J1080,0)</f>
        <v>0</v>
      </c>
      <c r="BI1080" s="224">
        <f>IF(N1080="nulová",J1080,0)</f>
        <v>0</v>
      </c>
      <c r="BJ1080" s="17" t="s">
        <v>85</v>
      </c>
      <c r="BK1080" s="224">
        <f>ROUND(I1080*H1080,2)</f>
        <v>0</v>
      </c>
      <c r="BL1080" s="17" t="s">
        <v>161</v>
      </c>
      <c r="BM1080" s="223" t="s">
        <v>1978</v>
      </c>
    </row>
    <row r="1081" s="13" customFormat="1">
      <c r="A1081" s="13"/>
      <c r="B1081" s="255"/>
      <c r="C1081" s="256"/>
      <c r="D1081" s="225" t="s">
        <v>939</v>
      </c>
      <c r="E1081" s="257" t="s">
        <v>1</v>
      </c>
      <c r="F1081" s="258" t="s">
        <v>144</v>
      </c>
      <c r="G1081" s="256"/>
      <c r="H1081" s="259">
        <v>6</v>
      </c>
      <c r="I1081" s="260"/>
      <c r="J1081" s="256"/>
      <c r="K1081" s="256"/>
      <c r="L1081" s="261"/>
      <c r="M1081" s="262"/>
      <c r="N1081" s="263"/>
      <c r="O1081" s="263"/>
      <c r="P1081" s="263"/>
      <c r="Q1081" s="263"/>
      <c r="R1081" s="263"/>
      <c r="S1081" s="263"/>
      <c r="T1081" s="264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65" t="s">
        <v>939</v>
      </c>
      <c r="AU1081" s="265" t="s">
        <v>87</v>
      </c>
      <c r="AV1081" s="13" t="s">
        <v>87</v>
      </c>
      <c r="AW1081" s="13" t="s">
        <v>34</v>
      </c>
      <c r="AX1081" s="13" t="s">
        <v>77</v>
      </c>
      <c r="AY1081" s="265" t="s">
        <v>133</v>
      </c>
    </row>
    <row r="1082" s="14" customFormat="1">
      <c r="A1082" s="14"/>
      <c r="B1082" s="266"/>
      <c r="C1082" s="267"/>
      <c r="D1082" s="225" t="s">
        <v>939</v>
      </c>
      <c r="E1082" s="268" t="s">
        <v>1</v>
      </c>
      <c r="F1082" s="269" t="s">
        <v>941</v>
      </c>
      <c r="G1082" s="267"/>
      <c r="H1082" s="270">
        <v>6</v>
      </c>
      <c r="I1082" s="271"/>
      <c r="J1082" s="267"/>
      <c r="K1082" s="267"/>
      <c r="L1082" s="272"/>
      <c r="M1082" s="273"/>
      <c r="N1082" s="274"/>
      <c r="O1082" s="274"/>
      <c r="P1082" s="274"/>
      <c r="Q1082" s="274"/>
      <c r="R1082" s="274"/>
      <c r="S1082" s="274"/>
      <c r="T1082" s="275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T1082" s="276" t="s">
        <v>939</v>
      </c>
      <c r="AU1082" s="276" t="s">
        <v>87</v>
      </c>
      <c r="AV1082" s="14" t="s">
        <v>138</v>
      </c>
      <c r="AW1082" s="14" t="s">
        <v>34</v>
      </c>
      <c r="AX1082" s="14" t="s">
        <v>85</v>
      </c>
      <c r="AY1082" s="276" t="s">
        <v>133</v>
      </c>
    </row>
    <row r="1083" s="2" customFormat="1" ht="24.15" customHeight="1">
      <c r="A1083" s="38"/>
      <c r="B1083" s="39"/>
      <c r="C1083" s="230" t="s">
        <v>598</v>
      </c>
      <c r="D1083" s="230" t="s">
        <v>574</v>
      </c>
      <c r="E1083" s="231" t="s">
        <v>1979</v>
      </c>
      <c r="F1083" s="232" t="s">
        <v>1980</v>
      </c>
      <c r="G1083" s="233" t="s">
        <v>1050</v>
      </c>
      <c r="H1083" s="234">
        <v>4</v>
      </c>
      <c r="I1083" s="235"/>
      <c r="J1083" s="236">
        <f>ROUND(I1083*H1083,2)</f>
        <v>0</v>
      </c>
      <c r="K1083" s="237"/>
      <c r="L1083" s="238"/>
      <c r="M1083" s="239" t="s">
        <v>1</v>
      </c>
      <c r="N1083" s="240" t="s">
        <v>42</v>
      </c>
      <c r="O1083" s="91"/>
      <c r="P1083" s="221">
        <f>O1083*H1083</f>
        <v>0</v>
      </c>
      <c r="Q1083" s="221">
        <v>0</v>
      </c>
      <c r="R1083" s="221">
        <f>Q1083*H1083</f>
        <v>0</v>
      </c>
      <c r="S1083" s="221">
        <v>0</v>
      </c>
      <c r="T1083" s="222">
        <f>S1083*H1083</f>
        <v>0</v>
      </c>
      <c r="U1083" s="38"/>
      <c r="V1083" s="38"/>
      <c r="W1083" s="38"/>
      <c r="X1083" s="38"/>
      <c r="Y1083" s="38"/>
      <c r="Z1083" s="38"/>
      <c r="AA1083" s="38"/>
      <c r="AB1083" s="38"/>
      <c r="AC1083" s="38"/>
      <c r="AD1083" s="38"/>
      <c r="AE1083" s="38"/>
      <c r="AR1083" s="223" t="s">
        <v>191</v>
      </c>
      <c r="AT1083" s="223" t="s">
        <v>574</v>
      </c>
      <c r="AU1083" s="223" t="s">
        <v>87</v>
      </c>
      <c r="AY1083" s="17" t="s">
        <v>133</v>
      </c>
      <c r="BE1083" s="224">
        <f>IF(N1083="základní",J1083,0)</f>
        <v>0</v>
      </c>
      <c r="BF1083" s="224">
        <f>IF(N1083="snížená",J1083,0)</f>
        <v>0</v>
      </c>
      <c r="BG1083" s="224">
        <f>IF(N1083="zákl. přenesená",J1083,0)</f>
        <v>0</v>
      </c>
      <c r="BH1083" s="224">
        <f>IF(N1083="sníž. přenesená",J1083,0)</f>
        <v>0</v>
      </c>
      <c r="BI1083" s="224">
        <f>IF(N1083="nulová",J1083,0)</f>
        <v>0</v>
      </c>
      <c r="BJ1083" s="17" t="s">
        <v>85</v>
      </c>
      <c r="BK1083" s="224">
        <f>ROUND(I1083*H1083,2)</f>
        <v>0</v>
      </c>
      <c r="BL1083" s="17" t="s">
        <v>161</v>
      </c>
      <c r="BM1083" s="223" t="s">
        <v>1981</v>
      </c>
    </row>
    <row r="1084" s="2" customFormat="1" ht="24.15" customHeight="1">
      <c r="A1084" s="38"/>
      <c r="B1084" s="39"/>
      <c r="C1084" s="230" t="s">
        <v>1982</v>
      </c>
      <c r="D1084" s="230" t="s">
        <v>574</v>
      </c>
      <c r="E1084" s="231" t="s">
        <v>1983</v>
      </c>
      <c r="F1084" s="232" t="s">
        <v>1984</v>
      </c>
      <c r="G1084" s="233" t="s">
        <v>1050</v>
      </c>
      <c r="H1084" s="234">
        <v>6</v>
      </c>
      <c r="I1084" s="235"/>
      <c r="J1084" s="236">
        <f>ROUND(I1084*H1084,2)</f>
        <v>0</v>
      </c>
      <c r="K1084" s="237"/>
      <c r="L1084" s="238"/>
      <c r="M1084" s="239" t="s">
        <v>1</v>
      </c>
      <c r="N1084" s="240" t="s">
        <v>42</v>
      </c>
      <c r="O1084" s="91"/>
      <c r="P1084" s="221">
        <f>O1084*H1084</f>
        <v>0</v>
      </c>
      <c r="Q1084" s="221">
        <v>0</v>
      </c>
      <c r="R1084" s="221">
        <f>Q1084*H1084</f>
        <v>0</v>
      </c>
      <c r="S1084" s="221">
        <v>0</v>
      </c>
      <c r="T1084" s="222">
        <f>S1084*H1084</f>
        <v>0</v>
      </c>
      <c r="U1084" s="38"/>
      <c r="V1084" s="38"/>
      <c r="W1084" s="38"/>
      <c r="X1084" s="38"/>
      <c r="Y1084" s="38"/>
      <c r="Z1084" s="38"/>
      <c r="AA1084" s="38"/>
      <c r="AB1084" s="38"/>
      <c r="AC1084" s="38"/>
      <c r="AD1084" s="38"/>
      <c r="AE1084" s="38"/>
      <c r="AR1084" s="223" t="s">
        <v>191</v>
      </c>
      <c r="AT1084" s="223" t="s">
        <v>574</v>
      </c>
      <c r="AU1084" s="223" t="s">
        <v>87</v>
      </c>
      <c r="AY1084" s="17" t="s">
        <v>133</v>
      </c>
      <c r="BE1084" s="224">
        <f>IF(N1084="základní",J1084,0)</f>
        <v>0</v>
      </c>
      <c r="BF1084" s="224">
        <f>IF(N1084="snížená",J1084,0)</f>
        <v>0</v>
      </c>
      <c r="BG1084" s="224">
        <f>IF(N1084="zákl. přenesená",J1084,0)</f>
        <v>0</v>
      </c>
      <c r="BH1084" s="224">
        <f>IF(N1084="sníž. přenesená",J1084,0)</f>
        <v>0</v>
      </c>
      <c r="BI1084" s="224">
        <f>IF(N1084="nulová",J1084,0)</f>
        <v>0</v>
      </c>
      <c r="BJ1084" s="17" t="s">
        <v>85</v>
      </c>
      <c r="BK1084" s="224">
        <f>ROUND(I1084*H1084,2)</f>
        <v>0</v>
      </c>
      <c r="BL1084" s="17" t="s">
        <v>161</v>
      </c>
      <c r="BM1084" s="223" t="s">
        <v>1985</v>
      </c>
    </row>
    <row r="1085" s="13" customFormat="1">
      <c r="A1085" s="13"/>
      <c r="B1085" s="255"/>
      <c r="C1085" s="256"/>
      <c r="D1085" s="225" t="s">
        <v>939</v>
      </c>
      <c r="E1085" s="257" t="s">
        <v>1</v>
      </c>
      <c r="F1085" s="258" t="s">
        <v>144</v>
      </c>
      <c r="G1085" s="256"/>
      <c r="H1085" s="259">
        <v>6</v>
      </c>
      <c r="I1085" s="260"/>
      <c r="J1085" s="256"/>
      <c r="K1085" s="256"/>
      <c r="L1085" s="261"/>
      <c r="M1085" s="262"/>
      <c r="N1085" s="263"/>
      <c r="O1085" s="263"/>
      <c r="P1085" s="263"/>
      <c r="Q1085" s="263"/>
      <c r="R1085" s="263"/>
      <c r="S1085" s="263"/>
      <c r="T1085" s="264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T1085" s="265" t="s">
        <v>939</v>
      </c>
      <c r="AU1085" s="265" t="s">
        <v>87</v>
      </c>
      <c r="AV1085" s="13" t="s">
        <v>87</v>
      </c>
      <c r="AW1085" s="13" t="s">
        <v>34</v>
      </c>
      <c r="AX1085" s="13" t="s">
        <v>77</v>
      </c>
      <c r="AY1085" s="265" t="s">
        <v>133</v>
      </c>
    </row>
    <row r="1086" s="14" customFormat="1">
      <c r="A1086" s="14"/>
      <c r="B1086" s="266"/>
      <c r="C1086" s="267"/>
      <c r="D1086" s="225" t="s">
        <v>939</v>
      </c>
      <c r="E1086" s="268" t="s">
        <v>1</v>
      </c>
      <c r="F1086" s="269" t="s">
        <v>941</v>
      </c>
      <c r="G1086" s="267"/>
      <c r="H1086" s="270">
        <v>6</v>
      </c>
      <c r="I1086" s="271"/>
      <c r="J1086" s="267"/>
      <c r="K1086" s="267"/>
      <c r="L1086" s="272"/>
      <c r="M1086" s="273"/>
      <c r="N1086" s="274"/>
      <c r="O1086" s="274"/>
      <c r="P1086" s="274"/>
      <c r="Q1086" s="274"/>
      <c r="R1086" s="274"/>
      <c r="S1086" s="274"/>
      <c r="T1086" s="275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276" t="s">
        <v>939</v>
      </c>
      <c r="AU1086" s="276" t="s">
        <v>87</v>
      </c>
      <c r="AV1086" s="14" t="s">
        <v>138</v>
      </c>
      <c r="AW1086" s="14" t="s">
        <v>34</v>
      </c>
      <c r="AX1086" s="14" t="s">
        <v>85</v>
      </c>
      <c r="AY1086" s="276" t="s">
        <v>133</v>
      </c>
    </row>
    <row r="1087" s="2" customFormat="1" ht="24.15" customHeight="1">
      <c r="A1087" s="38"/>
      <c r="B1087" s="39"/>
      <c r="C1087" s="211" t="s">
        <v>602</v>
      </c>
      <c r="D1087" s="211" t="s">
        <v>134</v>
      </c>
      <c r="E1087" s="212" t="s">
        <v>1986</v>
      </c>
      <c r="F1087" s="213" t="s">
        <v>1987</v>
      </c>
      <c r="G1087" s="214" t="s">
        <v>1050</v>
      </c>
      <c r="H1087" s="215">
        <v>43.18</v>
      </c>
      <c r="I1087" s="216"/>
      <c r="J1087" s="217">
        <f>ROUND(I1087*H1087,2)</f>
        <v>0</v>
      </c>
      <c r="K1087" s="218"/>
      <c r="L1087" s="44"/>
      <c r="M1087" s="219" t="s">
        <v>1</v>
      </c>
      <c r="N1087" s="220" t="s">
        <v>42</v>
      </c>
      <c r="O1087" s="91"/>
      <c r="P1087" s="221">
        <f>O1087*H1087</f>
        <v>0</v>
      </c>
      <c r="Q1087" s="221">
        <v>0</v>
      </c>
      <c r="R1087" s="221">
        <f>Q1087*H1087</f>
        <v>0</v>
      </c>
      <c r="S1087" s="221">
        <v>0</v>
      </c>
      <c r="T1087" s="222">
        <f>S1087*H1087</f>
        <v>0</v>
      </c>
      <c r="U1087" s="38"/>
      <c r="V1087" s="38"/>
      <c r="W1087" s="38"/>
      <c r="X1087" s="38"/>
      <c r="Y1087" s="38"/>
      <c r="Z1087" s="38"/>
      <c r="AA1087" s="38"/>
      <c r="AB1087" s="38"/>
      <c r="AC1087" s="38"/>
      <c r="AD1087" s="38"/>
      <c r="AE1087" s="38"/>
      <c r="AR1087" s="223" t="s">
        <v>161</v>
      </c>
      <c r="AT1087" s="223" t="s">
        <v>134</v>
      </c>
      <c r="AU1087" s="223" t="s">
        <v>87</v>
      </c>
      <c r="AY1087" s="17" t="s">
        <v>133</v>
      </c>
      <c r="BE1087" s="224">
        <f>IF(N1087="základní",J1087,0)</f>
        <v>0</v>
      </c>
      <c r="BF1087" s="224">
        <f>IF(N1087="snížená",J1087,0)</f>
        <v>0</v>
      </c>
      <c r="BG1087" s="224">
        <f>IF(N1087="zákl. přenesená",J1087,0)</f>
        <v>0</v>
      </c>
      <c r="BH1087" s="224">
        <f>IF(N1087="sníž. přenesená",J1087,0)</f>
        <v>0</v>
      </c>
      <c r="BI1087" s="224">
        <f>IF(N1087="nulová",J1087,0)</f>
        <v>0</v>
      </c>
      <c r="BJ1087" s="17" t="s">
        <v>85</v>
      </c>
      <c r="BK1087" s="224">
        <f>ROUND(I1087*H1087,2)</f>
        <v>0</v>
      </c>
      <c r="BL1087" s="17" t="s">
        <v>161</v>
      </c>
      <c r="BM1087" s="223" t="s">
        <v>1988</v>
      </c>
    </row>
    <row r="1088" s="13" customFormat="1">
      <c r="A1088" s="13"/>
      <c r="B1088" s="255"/>
      <c r="C1088" s="256"/>
      <c r="D1088" s="225" t="s">
        <v>939</v>
      </c>
      <c r="E1088" s="257" t="s">
        <v>1</v>
      </c>
      <c r="F1088" s="258" t="s">
        <v>1989</v>
      </c>
      <c r="G1088" s="256"/>
      <c r="H1088" s="259">
        <v>8.5899999999999999</v>
      </c>
      <c r="I1088" s="260"/>
      <c r="J1088" s="256"/>
      <c r="K1088" s="256"/>
      <c r="L1088" s="261"/>
      <c r="M1088" s="262"/>
      <c r="N1088" s="263"/>
      <c r="O1088" s="263"/>
      <c r="P1088" s="263"/>
      <c r="Q1088" s="263"/>
      <c r="R1088" s="263"/>
      <c r="S1088" s="263"/>
      <c r="T1088" s="264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65" t="s">
        <v>939</v>
      </c>
      <c r="AU1088" s="265" t="s">
        <v>87</v>
      </c>
      <c r="AV1088" s="13" t="s">
        <v>87</v>
      </c>
      <c r="AW1088" s="13" t="s">
        <v>34</v>
      </c>
      <c r="AX1088" s="13" t="s">
        <v>77</v>
      </c>
      <c r="AY1088" s="265" t="s">
        <v>133</v>
      </c>
    </row>
    <row r="1089" s="13" customFormat="1">
      <c r="A1089" s="13"/>
      <c r="B1089" s="255"/>
      <c r="C1089" s="256"/>
      <c r="D1089" s="225" t="s">
        <v>939</v>
      </c>
      <c r="E1089" s="257" t="s">
        <v>1</v>
      </c>
      <c r="F1089" s="258" t="s">
        <v>1990</v>
      </c>
      <c r="G1089" s="256"/>
      <c r="H1089" s="259">
        <v>34.590000000000003</v>
      </c>
      <c r="I1089" s="260"/>
      <c r="J1089" s="256"/>
      <c r="K1089" s="256"/>
      <c r="L1089" s="261"/>
      <c r="M1089" s="262"/>
      <c r="N1089" s="263"/>
      <c r="O1089" s="263"/>
      <c r="P1089" s="263"/>
      <c r="Q1089" s="263"/>
      <c r="R1089" s="263"/>
      <c r="S1089" s="263"/>
      <c r="T1089" s="264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65" t="s">
        <v>939</v>
      </c>
      <c r="AU1089" s="265" t="s">
        <v>87</v>
      </c>
      <c r="AV1089" s="13" t="s">
        <v>87</v>
      </c>
      <c r="AW1089" s="13" t="s">
        <v>34</v>
      </c>
      <c r="AX1089" s="13" t="s">
        <v>77</v>
      </c>
      <c r="AY1089" s="265" t="s">
        <v>133</v>
      </c>
    </row>
    <row r="1090" s="14" customFormat="1">
      <c r="A1090" s="14"/>
      <c r="B1090" s="266"/>
      <c r="C1090" s="267"/>
      <c r="D1090" s="225" t="s">
        <v>939</v>
      </c>
      <c r="E1090" s="268" t="s">
        <v>1</v>
      </c>
      <c r="F1090" s="269" t="s">
        <v>941</v>
      </c>
      <c r="G1090" s="267"/>
      <c r="H1090" s="270">
        <v>43.180000000000007</v>
      </c>
      <c r="I1090" s="271"/>
      <c r="J1090" s="267"/>
      <c r="K1090" s="267"/>
      <c r="L1090" s="272"/>
      <c r="M1090" s="273"/>
      <c r="N1090" s="274"/>
      <c r="O1090" s="274"/>
      <c r="P1090" s="274"/>
      <c r="Q1090" s="274"/>
      <c r="R1090" s="274"/>
      <c r="S1090" s="274"/>
      <c r="T1090" s="275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T1090" s="276" t="s">
        <v>939</v>
      </c>
      <c r="AU1090" s="276" t="s">
        <v>87</v>
      </c>
      <c r="AV1090" s="14" t="s">
        <v>138</v>
      </c>
      <c r="AW1090" s="14" t="s">
        <v>34</v>
      </c>
      <c r="AX1090" s="14" t="s">
        <v>85</v>
      </c>
      <c r="AY1090" s="276" t="s">
        <v>133</v>
      </c>
    </row>
    <row r="1091" s="2" customFormat="1" ht="33" customHeight="1">
      <c r="A1091" s="38"/>
      <c r="B1091" s="39"/>
      <c r="C1091" s="230" t="s">
        <v>1991</v>
      </c>
      <c r="D1091" s="230" t="s">
        <v>574</v>
      </c>
      <c r="E1091" s="231" t="s">
        <v>1992</v>
      </c>
      <c r="F1091" s="232" t="s">
        <v>1993</v>
      </c>
      <c r="G1091" s="233" t="s">
        <v>304</v>
      </c>
      <c r="H1091" s="234">
        <v>43.18</v>
      </c>
      <c r="I1091" s="235"/>
      <c r="J1091" s="236">
        <f>ROUND(I1091*H1091,2)</f>
        <v>0</v>
      </c>
      <c r="K1091" s="237"/>
      <c r="L1091" s="238"/>
      <c r="M1091" s="239" t="s">
        <v>1</v>
      </c>
      <c r="N1091" s="240" t="s">
        <v>42</v>
      </c>
      <c r="O1091" s="91"/>
      <c r="P1091" s="221">
        <f>O1091*H1091</f>
        <v>0</v>
      </c>
      <c r="Q1091" s="221">
        <v>0</v>
      </c>
      <c r="R1091" s="221">
        <f>Q1091*H1091</f>
        <v>0</v>
      </c>
      <c r="S1091" s="221">
        <v>0</v>
      </c>
      <c r="T1091" s="222">
        <f>S1091*H1091</f>
        <v>0</v>
      </c>
      <c r="U1091" s="38"/>
      <c r="V1091" s="38"/>
      <c r="W1091" s="38"/>
      <c r="X1091" s="38"/>
      <c r="Y1091" s="38"/>
      <c r="Z1091" s="38"/>
      <c r="AA1091" s="38"/>
      <c r="AB1091" s="38"/>
      <c r="AC1091" s="38"/>
      <c r="AD1091" s="38"/>
      <c r="AE1091" s="38"/>
      <c r="AR1091" s="223" t="s">
        <v>191</v>
      </c>
      <c r="AT1091" s="223" t="s">
        <v>574</v>
      </c>
      <c r="AU1091" s="223" t="s">
        <v>87</v>
      </c>
      <c r="AY1091" s="17" t="s">
        <v>133</v>
      </c>
      <c r="BE1091" s="224">
        <f>IF(N1091="základní",J1091,0)</f>
        <v>0</v>
      </c>
      <c r="BF1091" s="224">
        <f>IF(N1091="snížená",J1091,0)</f>
        <v>0</v>
      </c>
      <c r="BG1091" s="224">
        <f>IF(N1091="zákl. přenesená",J1091,0)</f>
        <v>0</v>
      </c>
      <c r="BH1091" s="224">
        <f>IF(N1091="sníž. přenesená",J1091,0)</f>
        <v>0</v>
      </c>
      <c r="BI1091" s="224">
        <f>IF(N1091="nulová",J1091,0)</f>
        <v>0</v>
      </c>
      <c r="BJ1091" s="17" t="s">
        <v>85</v>
      </c>
      <c r="BK1091" s="224">
        <f>ROUND(I1091*H1091,2)</f>
        <v>0</v>
      </c>
      <c r="BL1091" s="17" t="s">
        <v>161</v>
      </c>
      <c r="BM1091" s="223" t="s">
        <v>1994</v>
      </c>
    </row>
    <row r="1092" s="13" customFormat="1">
      <c r="A1092" s="13"/>
      <c r="B1092" s="255"/>
      <c r="C1092" s="256"/>
      <c r="D1092" s="225" t="s">
        <v>939</v>
      </c>
      <c r="E1092" s="257" t="s">
        <v>1</v>
      </c>
      <c r="F1092" s="258" t="s">
        <v>1989</v>
      </c>
      <c r="G1092" s="256"/>
      <c r="H1092" s="259">
        <v>8.5899999999999999</v>
      </c>
      <c r="I1092" s="260"/>
      <c r="J1092" s="256"/>
      <c r="K1092" s="256"/>
      <c r="L1092" s="261"/>
      <c r="M1092" s="262"/>
      <c r="N1092" s="263"/>
      <c r="O1092" s="263"/>
      <c r="P1092" s="263"/>
      <c r="Q1092" s="263"/>
      <c r="R1092" s="263"/>
      <c r="S1092" s="263"/>
      <c r="T1092" s="264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65" t="s">
        <v>939</v>
      </c>
      <c r="AU1092" s="265" t="s">
        <v>87</v>
      </c>
      <c r="AV1092" s="13" t="s">
        <v>87</v>
      </c>
      <c r="AW1092" s="13" t="s">
        <v>34</v>
      </c>
      <c r="AX1092" s="13" t="s">
        <v>77</v>
      </c>
      <c r="AY1092" s="265" t="s">
        <v>133</v>
      </c>
    </row>
    <row r="1093" s="13" customFormat="1">
      <c r="A1093" s="13"/>
      <c r="B1093" s="255"/>
      <c r="C1093" s="256"/>
      <c r="D1093" s="225" t="s">
        <v>939</v>
      </c>
      <c r="E1093" s="257" t="s">
        <v>1</v>
      </c>
      <c r="F1093" s="258" t="s">
        <v>1990</v>
      </c>
      <c r="G1093" s="256"/>
      <c r="H1093" s="259">
        <v>34.590000000000003</v>
      </c>
      <c r="I1093" s="260"/>
      <c r="J1093" s="256"/>
      <c r="K1093" s="256"/>
      <c r="L1093" s="261"/>
      <c r="M1093" s="262"/>
      <c r="N1093" s="263"/>
      <c r="O1093" s="263"/>
      <c r="P1093" s="263"/>
      <c r="Q1093" s="263"/>
      <c r="R1093" s="263"/>
      <c r="S1093" s="263"/>
      <c r="T1093" s="264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265" t="s">
        <v>939</v>
      </c>
      <c r="AU1093" s="265" t="s">
        <v>87</v>
      </c>
      <c r="AV1093" s="13" t="s">
        <v>87</v>
      </c>
      <c r="AW1093" s="13" t="s">
        <v>34</v>
      </c>
      <c r="AX1093" s="13" t="s">
        <v>77</v>
      </c>
      <c r="AY1093" s="265" t="s">
        <v>133</v>
      </c>
    </row>
    <row r="1094" s="14" customFormat="1">
      <c r="A1094" s="14"/>
      <c r="B1094" s="266"/>
      <c r="C1094" s="267"/>
      <c r="D1094" s="225" t="s">
        <v>939</v>
      </c>
      <c r="E1094" s="268" t="s">
        <v>1</v>
      </c>
      <c r="F1094" s="269" t="s">
        <v>941</v>
      </c>
      <c r="G1094" s="267"/>
      <c r="H1094" s="270">
        <v>43.180000000000007</v>
      </c>
      <c r="I1094" s="271"/>
      <c r="J1094" s="267"/>
      <c r="K1094" s="267"/>
      <c r="L1094" s="272"/>
      <c r="M1094" s="273"/>
      <c r="N1094" s="274"/>
      <c r="O1094" s="274"/>
      <c r="P1094" s="274"/>
      <c r="Q1094" s="274"/>
      <c r="R1094" s="274"/>
      <c r="S1094" s="274"/>
      <c r="T1094" s="275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T1094" s="276" t="s">
        <v>939</v>
      </c>
      <c r="AU1094" s="276" t="s">
        <v>87</v>
      </c>
      <c r="AV1094" s="14" t="s">
        <v>138</v>
      </c>
      <c r="AW1094" s="14" t="s">
        <v>34</v>
      </c>
      <c r="AX1094" s="14" t="s">
        <v>85</v>
      </c>
      <c r="AY1094" s="276" t="s">
        <v>133</v>
      </c>
    </row>
    <row r="1095" s="2" customFormat="1" ht="24.15" customHeight="1">
      <c r="A1095" s="38"/>
      <c r="B1095" s="39"/>
      <c r="C1095" s="211" t="s">
        <v>667</v>
      </c>
      <c r="D1095" s="211" t="s">
        <v>134</v>
      </c>
      <c r="E1095" s="212" t="s">
        <v>1995</v>
      </c>
      <c r="F1095" s="213" t="s">
        <v>1996</v>
      </c>
      <c r="G1095" s="214" t="s">
        <v>1669</v>
      </c>
      <c r="H1095" s="215">
        <v>1</v>
      </c>
      <c r="I1095" s="216"/>
      <c r="J1095" s="217">
        <f>ROUND(I1095*H1095,2)</f>
        <v>0</v>
      </c>
      <c r="K1095" s="218"/>
      <c r="L1095" s="44"/>
      <c r="M1095" s="219" t="s">
        <v>1</v>
      </c>
      <c r="N1095" s="220" t="s">
        <v>42</v>
      </c>
      <c r="O1095" s="91"/>
      <c r="P1095" s="221">
        <f>O1095*H1095</f>
        <v>0</v>
      </c>
      <c r="Q1095" s="221">
        <v>0</v>
      </c>
      <c r="R1095" s="221">
        <f>Q1095*H1095</f>
        <v>0</v>
      </c>
      <c r="S1095" s="221">
        <v>0</v>
      </c>
      <c r="T1095" s="222">
        <f>S1095*H1095</f>
        <v>0</v>
      </c>
      <c r="U1095" s="38"/>
      <c r="V1095" s="38"/>
      <c r="W1095" s="38"/>
      <c r="X1095" s="38"/>
      <c r="Y1095" s="38"/>
      <c r="Z1095" s="38"/>
      <c r="AA1095" s="38"/>
      <c r="AB1095" s="38"/>
      <c r="AC1095" s="38"/>
      <c r="AD1095" s="38"/>
      <c r="AE1095" s="38"/>
      <c r="AR1095" s="223" t="s">
        <v>161</v>
      </c>
      <c r="AT1095" s="223" t="s">
        <v>134</v>
      </c>
      <c r="AU1095" s="223" t="s">
        <v>87</v>
      </c>
      <c r="AY1095" s="17" t="s">
        <v>133</v>
      </c>
      <c r="BE1095" s="224">
        <f>IF(N1095="základní",J1095,0)</f>
        <v>0</v>
      </c>
      <c r="BF1095" s="224">
        <f>IF(N1095="snížená",J1095,0)</f>
        <v>0</v>
      </c>
      <c r="BG1095" s="224">
        <f>IF(N1095="zákl. přenesená",J1095,0)</f>
        <v>0</v>
      </c>
      <c r="BH1095" s="224">
        <f>IF(N1095="sníž. přenesená",J1095,0)</f>
        <v>0</v>
      </c>
      <c r="BI1095" s="224">
        <f>IF(N1095="nulová",J1095,0)</f>
        <v>0</v>
      </c>
      <c r="BJ1095" s="17" t="s">
        <v>85</v>
      </c>
      <c r="BK1095" s="224">
        <f>ROUND(I1095*H1095,2)</f>
        <v>0</v>
      </c>
      <c r="BL1095" s="17" t="s">
        <v>161</v>
      </c>
      <c r="BM1095" s="223" t="s">
        <v>1997</v>
      </c>
    </row>
    <row r="1096" s="2" customFormat="1" ht="33" customHeight="1">
      <c r="A1096" s="38"/>
      <c r="B1096" s="39"/>
      <c r="C1096" s="211" t="s">
        <v>605</v>
      </c>
      <c r="D1096" s="211" t="s">
        <v>134</v>
      </c>
      <c r="E1096" s="212" t="s">
        <v>1998</v>
      </c>
      <c r="F1096" s="213" t="s">
        <v>1999</v>
      </c>
      <c r="G1096" s="214" t="s">
        <v>986</v>
      </c>
      <c r="H1096" s="215">
        <v>0.066000000000000003</v>
      </c>
      <c r="I1096" s="216"/>
      <c r="J1096" s="217">
        <f>ROUND(I1096*H1096,2)</f>
        <v>0</v>
      </c>
      <c r="K1096" s="218"/>
      <c r="L1096" s="44"/>
      <c r="M1096" s="219" t="s">
        <v>1</v>
      </c>
      <c r="N1096" s="220" t="s">
        <v>42</v>
      </c>
      <c r="O1096" s="91"/>
      <c r="P1096" s="221">
        <f>O1096*H1096</f>
        <v>0</v>
      </c>
      <c r="Q1096" s="221">
        <v>0</v>
      </c>
      <c r="R1096" s="221">
        <f>Q1096*H1096</f>
        <v>0</v>
      </c>
      <c r="S1096" s="221">
        <v>0</v>
      </c>
      <c r="T1096" s="222">
        <f>S1096*H1096</f>
        <v>0</v>
      </c>
      <c r="U1096" s="38"/>
      <c r="V1096" s="38"/>
      <c r="W1096" s="38"/>
      <c r="X1096" s="38"/>
      <c r="Y1096" s="38"/>
      <c r="Z1096" s="38"/>
      <c r="AA1096" s="38"/>
      <c r="AB1096" s="38"/>
      <c r="AC1096" s="38"/>
      <c r="AD1096" s="38"/>
      <c r="AE1096" s="38"/>
      <c r="AR1096" s="223" t="s">
        <v>161</v>
      </c>
      <c r="AT1096" s="223" t="s">
        <v>134</v>
      </c>
      <c r="AU1096" s="223" t="s">
        <v>87</v>
      </c>
      <c r="AY1096" s="17" t="s">
        <v>133</v>
      </c>
      <c r="BE1096" s="224">
        <f>IF(N1096="základní",J1096,0)</f>
        <v>0</v>
      </c>
      <c r="BF1096" s="224">
        <f>IF(N1096="snížená",J1096,0)</f>
        <v>0</v>
      </c>
      <c r="BG1096" s="224">
        <f>IF(N1096="zákl. přenesená",J1096,0)</f>
        <v>0</v>
      </c>
      <c r="BH1096" s="224">
        <f>IF(N1096="sníž. přenesená",J1096,0)</f>
        <v>0</v>
      </c>
      <c r="BI1096" s="224">
        <f>IF(N1096="nulová",J1096,0)</f>
        <v>0</v>
      </c>
      <c r="BJ1096" s="17" t="s">
        <v>85</v>
      </c>
      <c r="BK1096" s="224">
        <f>ROUND(I1096*H1096,2)</f>
        <v>0</v>
      </c>
      <c r="BL1096" s="17" t="s">
        <v>161</v>
      </c>
      <c r="BM1096" s="223" t="s">
        <v>2000</v>
      </c>
    </row>
    <row r="1097" s="11" customFormat="1" ht="22.8" customHeight="1">
      <c r="A1097" s="11"/>
      <c r="B1097" s="197"/>
      <c r="C1097" s="198"/>
      <c r="D1097" s="199" t="s">
        <v>76</v>
      </c>
      <c r="E1097" s="253" t="s">
        <v>2001</v>
      </c>
      <c r="F1097" s="253" t="s">
        <v>2002</v>
      </c>
      <c r="G1097" s="198"/>
      <c r="H1097" s="198"/>
      <c r="I1097" s="201"/>
      <c r="J1097" s="254">
        <f>BK1097</f>
        <v>0</v>
      </c>
      <c r="K1097" s="198"/>
      <c r="L1097" s="203"/>
      <c r="M1097" s="204"/>
      <c r="N1097" s="205"/>
      <c r="O1097" s="205"/>
      <c r="P1097" s="206">
        <f>SUM(P1098:P1156)</f>
        <v>0</v>
      </c>
      <c r="Q1097" s="205"/>
      <c r="R1097" s="206">
        <f>SUM(R1098:R1156)</f>
        <v>0</v>
      </c>
      <c r="S1097" s="205"/>
      <c r="T1097" s="207">
        <f>SUM(T1098:T1156)</f>
        <v>0</v>
      </c>
      <c r="U1097" s="11"/>
      <c r="V1097" s="11"/>
      <c r="W1097" s="11"/>
      <c r="X1097" s="11"/>
      <c r="Y1097" s="11"/>
      <c r="Z1097" s="11"/>
      <c r="AA1097" s="11"/>
      <c r="AB1097" s="11"/>
      <c r="AC1097" s="11"/>
      <c r="AD1097" s="11"/>
      <c r="AE1097" s="11"/>
      <c r="AR1097" s="208" t="s">
        <v>87</v>
      </c>
      <c r="AT1097" s="209" t="s">
        <v>76</v>
      </c>
      <c r="AU1097" s="209" t="s">
        <v>85</v>
      </c>
      <c r="AY1097" s="208" t="s">
        <v>133</v>
      </c>
      <c r="BK1097" s="210">
        <f>SUM(BK1098:BK1156)</f>
        <v>0</v>
      </c>
    </row>
    <row r="1098" s="2" customFormat="1" ht="16.5" customHeight="1">
      <c r="A1098" s="38"/>
      <c r="B1098" s="39"/>
      <c r="C1098" s="211" t="s">
        <v>2003</v>
      </c>
      <c r="D1098" s="211" t="s">
        <v>134</v>
      </c>
      <c r="E1098" s="212" t="s">
        <v>2004</v>
      </c>
      <c r="F1098" s="213" t="s">
        <v>2005</v>
      </c>
      <c r="G1098" s="214" t="s">
        <v>938</v>
      </c>
      <c r="H1098" s="215">
        <v>152.16</v>
      </c>
      <c r="I1098" s="216"/>
      <c r="J1098" s="217">
        <f>ROUND(I1098*H1098,2)</f>
        <v>0</v>
      </c>
      <c r="K1098" s="218"/>
      <c r="L1098" s="44"/>
      <c r="M1098" s="219" t="s">
        <v>1</v>
      </c>
      <c r="N1098" s="220" t="s">
        <v>42</v>
      </c>
      <c r="O1098" s="91"/>
      <c r="P1098" s="221">
        <f>O1098*H1098</f>
        <v>0</v>
      </c>
      <c r="Q1098" s="221">
        <v>0</v>
      </c>
      <c r="R1098" s="221">
        <f>Q1098*H1098</f>
        <v>0</v>
      </c>
      <c r="S1098" s="221">
        <v>0</v>
      </c>
      <c r="T1098" s="222">
        <f>S1098*H1098</f>
        <v>0</v>
      </c>
      <c r="U1098" s="38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R1098" s="223" t="s">
        <v>161</v>
      </c>
      <c r="AT1098" s="223" t="s">
        <v>134</v>
      </c>
      <c r="AU1098" s="223" t="s">
        <v>87</v>
      </c>
      <c r="AY1098" s="17" t="s">
        <v>133</v>
      </c>
      <c r="BE1098" s="224">
        <f>IF(N1098="základní",J1098,0)</f>
        <v>0</v>
      </c>
      <c r="BF1098" s="224">
        <f>IF(N1098="snížená",J1098,0)</f>
        <v>0</v>
      </c>
      <c r="BG1098" s="224">
        <f>IF(N1098="zákl. přenesená",J1098,0)</f>
        <v>0</v>
      </c>
      <c r="BH1098" s="224">
        <f>IF(N1098="sníž. přenesená",J1098,0)</f>
        <v>0</v>
      </c>
      <c r="BI1098" s="224">
        <f>IF(N1098="nulová",J1098,0)</f>
        <v>0</v>
      </c>
      <c r="BJ1098" s="17" t="s">
        <v>85</v>
      </c>
      <c r="BK1098" s="224">
        <f>ROUND(I1098*H1098,2)</f>
        <v>0</v>
      </c>
      <c r="BL1098" s="17" t="s">
        <v>161</v>
      </c>
      <c r="BM1098" s="223" t="s">
        <v>2006</v>
      </c>
    </row>
    <row r="1099" s="13" customFormat="1">
      <c r="A1099" s="13"/>
      <c r="B1099" s="255"/>
      <c r="C1099" s="256"/>
      <c r="D1099" s="225" t="s">
        <v>939</v>
      </c>
      <c r="E1099" s="257" t="s">
        <v>1</v>
      </c>
      <c r="F1099" s="258" t="s">
        <v>2007</v>
      </c>
      <c r="G1099" s="256"/>
      <c r="H1099" s="259">
        <v>60</v>
      </c>
      <c r="I1099" s="260"/>
      <c r="J1099" s="256"/>
      <c r="K1099" s="256"/>
      <c r="L1099" s="261"/>
      <c r="M1099" s="262"/>
      <c r="N1099" s="263"/>
      <c r="O1099" s="263"/>
      <c r="P1099" s="263"/>
      <c r="Q1099" s="263"/>
      <c r="R1099" s="263"/>
      <c r="S1099" s="263"/>
      <c r="T1099" s="264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65" t="s">
        <v>939</v>
      </c>
      <c r="AU1099" s="265" t="s">
        <v>87</v>
      </c>
      <c r="AV1099" s="13" t="s">
        <v>87</v>
      </c>
      <c r="AW1099" s="13" t="s">
        <v>34</v>
      </c>
      <c r="AX1099" s="13" t="s">
        <v>77</v>
      </c>
      <c r="AY1099" s="265" t="s">
        <v>133</v>
      </c>
    </row>
    <row r="1100" s="13" customFormat="1">
      <c r="A1100" s="13"/>
      <c r="B1100" s="255"/>
      <c r="C1100" s="256"/>
      <c r="D1100" s="225" t="s">
        <v>939</v>
      </c>
      <c r="E1100" s="257" t="s">
        <v>1</v>
      </c>
      <c r="F1100" s="258" t="s">
        <v>2008</v>
      </c>
      <c r="G1100" s="256"/>
      <c r="H1100" s="259">
        <v>92.159999999999997</v>
      </c>
      <c r="I1100" s="260"/>
      <c r="J1100" s="256"/>
      <c r="K1100" s="256"/>
      <c r="L1100" s="261"/>
      <c r="M1100" s="262"/>
      <c r="N1100" s="263"/>
      <c r="O1100" s="263"/>
      <c r="P1100" s="263"/>
      <c r="Q1100" s="263"/>
      <c r="R1100" s="263"/>
      <c r="S1100" s="263"/>
      <c r="T1100" s="264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265" t="s">
        <v>939</v>
      </c>
      <c r="AU1100" s="265" t="s">
        <v>87</v>
      </c>
      <c r="AV1100" s="13" t="s">
        <v>87</v>
      </c>
      <c r="AW1100" s="13" t="s">
        <v>34</v>
      </c>
      <c r="AX1100" s="13" t="s">
        <v>77</v>
      </c>
      <c r="AY1100" s="265" t="s">
        <v>133</v>
      </c>
    </row>
    <row r="1101" s="14" customFormat="1">
      <c r="A1101" s="14"/>
      <c r="B1101" s="266"/>
      <c r="C1101" s="267"/>
      <c r="D1101" s="225" t="s">
        <v>939</v>
      </c>
      <c r="E1101" s="268" t="s">
        <v>1</v>
      </c>
      <c r="F1101" s="269" t="s">
        <v>941</v>
      </c>
      <c r="G1101" s="267"/>
      <c r="H1101" s="270">
        <v>152.16</v>
      </c>
      <c r="I1101" s="271"/>
      <c r="J1101" s="267"/>
      <c r="K1101" s="267"/>
      <c r="L1101" s="272"/>
      <c r="M1101" s="273"/>
      <c r="N1101" s="274"/>
      <c r="O1101" s="274"/>
      <c r="P1101" s="274"/>
      <c r="Q1101" s="274"/>
      <c r="R1101" s="274"/>
      <c r="S1101" s="274"/>
      <c r="T1101" s="275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T1101" s="276" t="s">
        <v>939</v>
      </c>
      <c r="AU1101" s="276" t="s">
        <v>87</v>
      </c>
      <c r="AV1101" s="14" t="s">
        <v>138</v>
      </c>
      <c r="AW1101" s="14" t="s">
        <v>34</v>
      </c>
      <c r="AX1101" s="14" t="s">
        <v>85</v>
      </c>
      <c r="AY1101" s="276" t="s">
        <v>133</v>
      </c>
    </row>
    <row r="1102" s="2" customFormat="1" ht="24.15" customHeight="1">
      <c r="A1102" s="38"/>
      <c r="B1102" s="39"/>
      <c r="C1102" s="211" t="s">
        <v>609</v>
      </c>
      <c r="D1102" s="211" t="s">
        <v>134</v>
      </c>
      <c r="E1102" s="212" t="s">
        <v>2009</v>
      </c>
      <c r="F1102" s="213" t="s">
        <v>2010</v>
      </c>
      <c r="G1102" s="214" t="s">
        <v>304</v>
      </c>
      <c r="H1102" s="215">
        <v>16.800000000000001</v>
      </c>
      <c r="I1102" s="216"/>
      <c r="J1102" s="217">
        <f>ROUND(I1102*H1102,2)</f>
        <v>0</v>
      </c>
      <c r="K1102" s="218"/>
      <c r="L1102" s="44"/>
      <c r="M1102" s="219" t="s">
        <v>1</v>
      </c>
      <c r="N1102" s="220" t="s">
        <v>42</v>
      </c>
      <c r="O1102" s="91"/>
      <c r="P1102" s="221">
        <f>O1102*H1102</f>
        <v>0</v>
      </c>
      <c r="Q1102" s="221">
        <v>0</v>
      </c>
      <c r="R1102" s="221">
        <f>Q1102*H1102</f>
        <v>0</v>
      </c>
      <c r="S1102" s="221">
        <v>0</v>
      </c>
      <c r="T1102" s="222">
        <f>S1102*H1102</f>
        <v>0</v>
      </c>
      <c r="U1102" s="38"/>
      <c r="V1102" s="38"/>
      <c r="W1102" s="38"/>
      <c r="X1102" s="38"/>
      <c r="Y1102" s="38"/>
      <c r="Z1102" s="38"/>
      <c r="AA1102" s="38"/>
      <c r="AB1102" s="38"/>
      <c r="AC1102" s="38"/>
      <c r="AD1102" s="38"/>
      <c r="AE1102" s="38"/>
      <c r="AR1102" s="223" t="s">
        <v>161</v>
      </c>
      <c r="AT1102" s="223" t="s">
        <v>134</v>
      </c>
      <c r="AU1102" s="223" t="s">
        <v>87</v>
      </c>
      <c r="AY1102" s="17" t="s">
        <v>133</v>
      </c>
      <c r="BE1102" s="224">
        <f>IF(N1102="základní",J1102,0)</f>
        <v>0</v>
      </c>
      <c r="BF1102" s="224">
        <f>IF(N1102="snížená",J1102,0)</f>
        <v>0</v>
      </c>
      <c r="BG1102" s="224">
        <f>IF(N1102="zákl. přenesená",J1102,0)</f>
        <v>0</v>
      </c>
      <c r="BH1102" s="224">
        <f>IF(N1102="sníž. přenesená",J1102,0)</f>
        <v>0</v>
      </c>
      <c r="BI1102" s="224">
        <f>IF(N1102="nulová",J1102,0)</f>
        <v>0</v>
      </c>
      <c r="BJ1102" s="17" t="s">
        <v>85</v>
      </c>
      <c r="BK1102" s="224">
        <f>ROUND(I1102*H1102,2)</f>
        <v>0</v>
      </c>
      <c r="BL1102" s="17" t="s">
        <v>161</v>
      </c>
      <c r="BM1102" s="223" t="s">
        <v>2011</v>
      </c>
    </row>
    <row r="1103" s="13" customFormat="1">
      <c r="A1103" s="13"/>
      <c r="B1103" s="255"/>
      <c r="C1103" s="256"/>
      <c r="D1103" s="225" t="s">
        <v>939</v>
      </c>
      <c r="E1103" s="257" t="s">
        <v>1</v>
      </c>
      <c r="F1103" s="258" t="s">
        <v>2012</v>
      </c>
      <c r="G1103" s="256"/>
      <c r="H1103" s="259">
        <v>16.800000000000001</v>
      </c>
      <c r="I1103" s="260"/>
      <c r="J1103" s="256"/>
      <c r="K1103" s="256"/>
      <c r="L1103" s="261"/>
      <c r="M1103" s="262"/>
      <c r="N1103" s="263"/>
      <c r="O1103" s="263"/>
      <c r="P1103" s="263"/>
      <c r="Q1103" s="263"/>
      <c r="R1103" s="263"/>
      <c r="S1103" s="263"/>
      <c r="T1103" s="264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T1103" s="265" t="s">
        <v>939</v>
      </c>
      <c r="AU1103" s="265" t="s">
        <v>87</v>
      </c>
      <c r="AV1103" s="13" t="s">
        <v>87</v>
      </c>
      <c r="AW1103" s="13" t="s">
        <v>34</v>
      </c>
      <c r="AX1103" s="13" t="s">
        <v>77</v>
      </c>
      <c r="AY1103" s="265" t="s">
        <v>133</v>
      </c>
    </row>
    <row r="1104" s="14" customFormat="1">
      <c r="A1104" s="14"/>
      <c r="B1104" s="266"/>
      <c r="C1104" s="267"/>
      <c r="D1104" s="225" t="s">
        <v>939</v>
      </c>
      <c r="E1104" s="268" t="s">
        <v>1</v>
      </c>
      <c r="F1104" s="269" t="s">
        <v>941</v>
      </c>
      <c r="G1104" s="267"/>
      <c r="H1104" s="270">
        <v>16.800000000000001</v>
      </c>
      <c r="I1104" s="271"/>
      <c r="J1104" s="267"/>
      <c r="K1104" s="267"/>
      <c r="L1104" s="272"/>
      <c r="M1104" s="273"/>
      <c r="N1104" s="274"/>
      <c r="O1104" s="274"/>
      <c r="P1104" s="274"/>
      <c r="Q1104" s="274"/>
      <c r="R1104" s="274"/>
      <c r="S1104" s="274"/>
      <c r="T1104" s="275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T1104" s="276" t="s">
        <v>939</v>
      </c>
      <c r="AU1104" s="276" t="s">
        <v>87</v>
      </c>
      <c r="AV1104" s="14" t="s">
        <v>138</v>
      </c>
      <c r="AW1104" s="14" t="s">
        <v>34</v>
      </c>
      <c r="AX1104" s="14" t="s">
        <v>85</v>
      </c>
      <c r="AY1104" s="276" t="s">
        <v>133</v>
      </c>
    </row>
    <row r="1105" s="2" customFormat="1" ht="24.15" customHeight="1">
      <c r="A1105" s="38"/>
      <c r="B1105" s="39"/>
      <c r="C1105" s="211" t="s">
        <v>2013</v>
      </c>
      <c r="D1105" s="211" t="s">
        <v>134</v>
      </c>
      <c r="E1105" s="212" t="s">
        <v>2014</v>
      </c>
      <c r="F1105" s="213" t="s">
        <v>2015</v>
      </c>
      <c r="G1105" s="214" t="s">
        <v>304</v>
      </c>
      <c r="H1105" s="215">
        <v>18.899999999999999</v>
      </c>
      <c r="I1105" s="216"/>
      <c r="J1105" s="217">
        <f>ROUND(I1105*H1105,2)</f>
        <v>0</v>
      </c>
      <c r="K1105" s="218"/>
      <c r="L1105" s="44"/>
      <c r="M1105" s="219" t="s">
        <v>1</v>
      </c>
      <c r="N1105" s="220" t="s">
        <v>42</v>
      </c>
      <c r="O1105" s="91"/>
      <c r="P1105" s="221">
        <f>O1105*H1105</f>
        <v>0</v>
      </c>
      <c r="Q1105" s="221">
        <v>0</v>
      </c>
      <c r="R1105" s="221">
        <f>Q1105*H1105</f>
        <v>0</v>
      </c>
      <c r="S1105" s="221">
        <v>0</v>
      </c>
      <c r="T1105" s="222">
        <f>S1105*H1105</f>
        <v>0</v>
      </c>
      <c r="U1105" s="38"/>
      <c r="V1105" s="38"/>
      <c r="W1105" s="38"/>
      <c r="X1105" s="38"/>
      <c r="Y1105" s="38"/>
      <c r="Z1105" s="38"/>
      <c r="AA1105" s="38"/>
      <c r="AB1105" s="38"/>
      <c r="AC1105" s="38"/>
      <c r="AD1105" s="38"/>
      <c r="AE1105" s="38"/>
      <c r="AR1105" s="223" t="s">
        <v>161</v>
      </c>
      <c r="AT1105" s="223" t="s">
        <v>134</v>
      </c>
      <c r="AU1105" s="223" t="s">
        <v>87</v>
      </c>
      <c r="AY1105" s="17" t="s">
        <v>133</v>
      </c>
      <c r="BE1105" s="224">
        <f>IF(N1105="základní",J1105,0)</f>
        <v>0</v>
      </c>
      <c r="BF1105" s="224">
        <f>IF(N1105="snížená",J1105,0)</f>
        <v>0</v>
      </c>
      <c r="BG1105" s="224">
        <f>IF(N1105="zákl. přenesená",J1105,0)</f>
        <v>0</v>
      </c>
      <c r="BH1105" s="224">
        <f>IF(N1105="sníž. přenesená",J1105,0)</f>
        <v>0</v>
      </c>
      <c r="BI1105" s="224">
        <f>IF(N1105="nulová",J1105,0)</f>
        <v>0</v>
      </c>
      <c r="BJ1105" s="17" t="s">
        <v>85</v>
      </c>
      <c r="BK1105" s="224">
        <f>ROUND(I1105*H1105,2)</f>
        <v>0</v>
      </c>
      <c r="BL1105" s="17" t="s">
        <v>161</v>
      </c>
      <c r="BM1105" s="223" t="s">
        <v>2016</v>
      </c>
    </row>
    <row r="1106" s="13" customFormat="1">
      <c r="A1106" s="13"/>
      <c r="B1106" s="255"/>
      <c r="C1106" s="256"/>
      <c r="D1106" s="225" t="s">
        <v>939</v>
      </c>
      <c r="E1106" s="257" t="s">
        <v>1</v>
      </c>
      <c r="F1106" s="258" t="s">
        <v>2017</v>
      </c>
      <c r="G1106" s="256"/>
      <c r="H1106" s="259">
        <v>18.899999999999999</v>
      </c>
      <c r="I1106" s="260"/>
      <c r="J1106" s="256"/>
      <c r="K1106" s="256"/>
      <c r="L1106" s="261"/>
      <c r="M1106" s="262"/>
      <c r="N1106" s="263"/>
      <c r="O1106" s="263"/>
      <c r="P1106" s="263"/>
      <c r="Q1106" s="263"/>
      <c r="R1106" s="263"/>
      <c r="S1106" s="263"/>
      <c r="T1106" s="264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T1106" s="265" t="s">
        <v>939</v>
      </c>
      <c r="AU1106" s="265" t="s">
        <v>87</v>
      </c>
      <c r="AV1106" s="13" t="s">
        <v>87</v>
      </c>
      <c r="AW1106" s="13" t="s">
        <v>34</v>
      </c>
      <c r="AX1106" s="13" t="s">
        <v>77</v>
      </c>
      <c r="AY1106" s="265" t="s">
        <v>133</v>
      </c>
    </row>
    <row r="1107" s="14" customFormat="1">
      <c r="A1107" s="14"/>
      <c r="B1107" s="266"/>
      <c r="C1107" s="267"/>
      <c r="D1107" s="225" t="s">
        <v>939</v>
      </c>
      <c r="E1107" s="268" t="s">
        <v>1</v>
      </c>
      <c r="F1107" s="269" t="s">
        <v>941</v>
      </c>
      <c r="G1107" s="267"/>
      <c r="H1107" s="270">
        <v>18.899999999999999</v>
      </c>
      <c r="I1107" s="271"/>
      <c r="J1107" s="267"/>
      <c r="K1107" s="267"/>
      <c r="L1107" s="272"/>
      <c r="M1107" s="273"/>
      <c r="N1107" s="274"/>
      <c r="O1107" s="274"/>
      <c r="P1107" s="274"/>
      <c r="Q1107" s="274"/>
      <c r="R1107" s="274"/>
      <c r="S1107" s="274"/>
      <c r="T1107" s="275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T1107" s="276" t="s">
        <v>939</v>
      </c>
      <c r="AU1107" s="276" t="s">
        <v>87</v>
      </c>
      <c r="AV1107" s="14" t="s">
        <v>138</v>
      </c>
      <c r="AW1107" s="14" t="s">
        <v>34</v>
      </c>
      <c r="AX1107" s="14" t="s">
        <v>85</v>
      </c>
      <c r="AY1107" s="276" t="s">
        <v>133</v>
      </c>
    </row>
    <row r="1108" s="2" customFormat="1" ht="37.8" customHeight="1">
      <c r="A1108" s="38"/>
      <c r="B1108" s="39"/>
      <c r="C1108" s="211" t="s">
        <v>612</v>
      </c>
      <c r="D1108" s="211" t="s">
        <v>134</v>
      </c>
      <c r="E1108" s="212" t="s">
        <v>2018</v>
      </c>
      <c r="F1108" s="213" t="s">
        <v>2019</v>
      </c>
      <c r="G1108" s="214" t="s">
        <v>304</v>
      </c>
      <c r="H1108" s="215">
        <v>16.800000000000001</v>
      </c>
      <c r="I1108" s="216"/>
      <c r="J1108" s="217">
        <f>ROUND(I1108*H1108,2)</f>
        <v>0</v>
      </c>
      <c r="K1108" s="218"/>
      <c r="L1108" s="44"/>
      <c r="M1108" s="219" t="s">
        <v>1</v>
      </c>
      <c r="N1108" s="220" t="s">
        <v>42</v>
      </c>
      <c r="O1108" s="91"/>
      <c r="P1108" s="221">
        <f>O1108*H1108</f>
        <v>0</v>
      </c>
      <c r="Q1108" s="221">
        <v>0</v>
      </c>
      <c r="R1108" s="221">
        <f>Q1108*H1108</f>
        <v>0</v>
      </c>
      <c r="S1108" s="221">
        <v>0</v>
      </c>
      <c r="T1108" s="222">
        <f>S1108*H1108</f>
        <v>0</v>
      </c>
      <c r="U1108" s="38"/>
      <c r="V1108" s="38"/>
      <c r="W1108" s="38"/>
      <c r="X1108" s="38"/>
      <c r="Y1108" s="38"/>
      <c r="Z1108" s="38"/>
      <c r="AA1108" s="38"/>
      <c r="AB1108" s="38"/>
      <c r="AC1108" s="38"/>
      <c r="AD1108" s="38"/>
      <c r="AE1108" s="38"/>
      <c r="AR1108" s="223" t="s">
        <v>161</v>
      </c>
      <c r="AT1108" s="223" t="s">
        <v>134</v>
      </c>
      <c r="AU1108" s="223" t="s">
        <v>87</v>
      </c>
      <c r="AY1108" s="17" t="s">
        <v>133</v>
      </c>
      <c r="BE1108" s="224">
        <f>IF(N1108="základní",J1108,0)</f>
        <v>0</v>
      </c>
      <c r="BF1108" s="224">
        <f>IF(N1108="snížená",J1108,0)</f>
        <v>0</v>
      </c>
      <c r="BG1108" s="224">
        <f>IF(N1108="zákl. přenesená",J1108,0)</f>
        <v>0</v>
      </c>
      <c r="BH1108" s="224">
        <f>IF(N1108="sníž. přenesená",J1108,0)</f>
        <v>0</v>
      </c>
      <c r="BI1108" s="224">
        <f>IF(N1108="nulová",J1108,0)</f>
        <v>0</v>
      </c>
      <c r="BJ1108" s="17" t="s">
        <v>85</v>
      </c>
      <c r="BK1108" s="224">
        <f>ROUND(I1108*H1108,2)</f>
        <v>0</v>
      </c>
      <c r="BL1108" s="17" t="s">
        <v>161</v>
      </c>
      <c r="BM1108" s="223" t="s">
        <v>2020</v>
      </c>
    </row>
    <row r="1109" s="13" customFormat="1">
      <c r="A1109" s="13"/>
      <c r="B1109" s="255"/>
      <c r="C1109" s="256"/>
      <c r="D1109" s="225" t="s">
        <v>939</v>
      </c>
      <c r="E1109" s="257" t="s">
        <v>1</v>
      </c>
      <c r="F1109" s="258" t="s">
        <v>2012</v>
      </c>
      <c r="G1109" s="256"/>
      <c r="H1109" s="259">
        <v>16.800000000000001</v>
      </c>
      <c r="I1109" s="260"/>
      <c r="J1109" s="256"/>
      <c r="K1109" s="256"/>
      <c r="L1109" s="261"/>
      <c r="M1109" s="262"/>
      <c r="N1109" s="263"/>
      <c r="O1109" s="263"/>
      <c r="P1109" s="263"/>
      <c r="Q1109" s="263"/>
      <c r="R1109" s="263"/>
      <c r="S1109" s="263"/>
      <c r="T1109" s="264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T1109" s="265" t="s">
        <v>939</v>
      </c>
      <c r="AU1109" s="265" t="s">
        <v>87</v>
      </c>
      <c r="AV1109" s="13" t="s">
        <v>87</v>
      </c>
      <c r="AW1109" s="13" t="s">
        <v>34</v>
      </c>
      <c r="AX1109" s="13" t="s">
        <v>77</v>
      </c>
      <c r="AY1109" s="265" t="s">
        <v>133</v>
      </c>
    </row>
    <row r="1110" s="14" customFormat="1">
      <c r="A1110" s="14"/>
      <c r="B1110" s="266"/>
      <c r="C1110" s="267"/>
      <c r="D1110" s="225" t="s">
        <v>939</v>
      </c>
      <c r="E1110" s="268" t="s">
        <v>1</v>
      </c>
      <c r="F1110" s="269" t="s">
        <v>941</v>
      </c>
      <c r="G1110" s="267"/>
      <c r="H1110" s="270">
        <v>16.800000000000001</v>
      </c>
      <c r="I1110" s="271"/>
      <c r="J1110" s="267"/>
      <c r="K1110" s="267"/>
      <c r="L1110" s="272"/>
      <c r="M1110" s="273"/>
      <c r="N1110" s="274"/>
      <c r="O1110" s="274"/>
      <c r="P1110" s="274"/>
      <c r="Q1110" s="274"/>
      <c r="R1110" s="274"/>
      <c r="S1110" s="274"/>
      <c r="T1110" s="275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T1110" s="276" t="s">
        <v>939</v>
      </c>
      <c r="AU1110" s="276" t="s">
        <v>87</v>
      </c>
      <c r="AV1110" s="14" t="s">
        <v>138</v>
      </c>
      <c r="AW1110" s="14" t="s">
        <v>34</v>
      </c>
      <c r="AX1110" s="14" t="s">
        <v>85</v>
      </c>
      <c r="AY1110" s="276" t="s">
        <v>133</v>
      </c>
    </row>
    <row r="1111" s="2" customFormat="1" ht="37.8" customHeight="1">
      <c r="A1111" s="38"/>
      <c r="B1111" s="39"/>
      <c r="C1111" s="211" t="s">
        <v>2021</v>
      </c>
      <c r="D1111" s="211" t="s">
        <v>134</v>
      </c>
      <c r="E1111" s="212" t="s">
        <v>2022</v>
      </c>
      <c r="F1111" s="213" t="s">
        <v>2023</v>
      </c>
      <c r="G1111" s="214" t="s">
        <v>304</v>
      </c>
      <c r="H1111" s="215">
        <v>18.899999999999999</v>
      </c>
      <c r="I1111" s="216"/>
      <c r="J1111" s="217">
        <f>ROUND(I1111*H1111,2)</f>
        <v>0</v>
      </c>
      <c r="K1111" s="218"/>
      <c r="L1111" s="44"/>
      <c r="M1111" s="219" t="s">
        <v>1</v>
      </c>
      <c r="N1111" s="220" t="s">
        <v>42</v>
      </c>
      <c r="O1111" s="91"/>
      <c r="P1111" s="221">
        <f>O1111*H1111</f>
        <v>0</v>
      </c>
      <c r="Q1111" s="221">
        <v>0</v>
      </c>
      <c r="R1111" s="221">
        <f>Q1111*H1111</f>
        <v>0</v>
      </c>
      <c r="S1111" s="221">
        <v>0</v>
      </c>
      <c r="T1111" s="222">
        <f>S1111*H1111</f>
        <v>0</v>
      </c>
      <c r="U1111" s="38"/>
      <c r="V1111" s="38"/>
      <c r="W1111" s="38"/>
      <c r="X1111" s="38"/>
      <c r="Y1111" s="38"/>
      <c r="Z1111" s="38"/>
      <c r="AA1111" s="38"/>
      <c r="AB1111" s="38"/>
      <c r="AC1111" s="38"/>
      <c r="AD1111" s="38"/>
      <c r="AE1111" s="38"/>
      <c r="AR1111" s="223" t="s">
        <v>161</v>
      </c>
      <c r="AT1111" s="223" t="s">
        <v>134</v>
      </c>
      <c r="AU1111" s="223" t="s">
        <v>87</v>
      </c>
      <c r="AY1111" s="17" t="s">
        <v>133</v>
      </c>
      <c r="BE1111" s="224">
        <f>IF(N1111="základní",J1111,0)</f>
        <v>0</v>
      </c>
      <c r="BF1111" s="224">
        <f>IF(N1111="snížená",J1111,0)</f>
        <v>0</v>
      </c>
      <c r="BG1111" s="224">
        <f>IF(N1111="zákl. přenesená",J1111,0)</f>
        <v>0</v>
      </c>
      <c r="BH1111" s="224">
        <f>IF(N1111="sníž. přenesená",J1111,0)</f>
        <v>0</v>
      </c>
      <c r="BI1111" s="224">
        <f>IF(N1111="nulová",J1111,0)</f>
        <v>0</v>
      </c>
      <c r="BJ1111" s="17" t="s">
        <v>85</v>
      </c>
      <c r="BK1111" s="224">
        <f>ROUND(I1111*H1111,2)</f>
        <v>0</v>
      </c>
      <c r="BL1111" s="17" t="s">
        <v>161</v>
      </c>
      <c r="BM1111" s="223" t="s">
        <v>2024</v>
      </c>
    </row>
    <row r="1112" s="13" customFormat="1">
      <c r="A1112" s="13"/>
      <c r="B1112" s="255"/>
      <c r="C1112" s="256"/>
      <c r="D1112" s="225" t="s">
        <v>939</v>
      </c>
      <c r="E1112" s="257" t="s">
        <v>1</v>
      </c>
      <c r="F1112" s="258" t="s">
        <v>2017</v>
      </c>
      <c r="G1112" s="256"/>
      <c r="H1112" s="259">
        <v>18.899999999999999</v>
      </c>
      <c r="I1112" s="260"/>
      <c r="J1112" s="256"/>
      <c r="K1112" s="256"/>
      <c r="L1112" s="261"/>
      <c r="M1112" s="262"/>
      <c r="N1112" s="263"/>
      <c r="O1112" s="263"/>
      <c r="P1112" s="263"/>
      <c r="Q1112" s="263"/>
      <c r="R1112" s="263"/>
      <c r="S1112" s="263"/>
      <c r="T1112" s="264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65" t="s">
        <v>939</v>
      </c>
      <c r="AU1112" s="265" t="s">
        <v>87</v>
      </c>
      <c r="AV1112" s="13" t="s">
        <v>87</v>
      </c>
      <c r="AW1112" s="13" t="s">
        <v>34</v>
      </c>
      <c r="AX1112" s="13" t="s">
        <v>77</v>
      </c>
      <c r="AY1112" s="265" t="s">
        <v>133</v>
      </c>
    </row>
    <row r="1113" s="14" customFormat="1">
      <c r="A1113" s="14"/>
      <c r="B1113" s="266"/>
      <c r="C1113" s="267"/>
      <c r="D1113" s="225" t="s">
        <v>939</v>
      </c>
      <c r="E1113" s="268" t="s">
        <v>1</v>
      </c>
      <c r="F1113" s="269" t="s">
        <v>941</v>
      </c>
      <c r="G1113" s="267"/>
      <c r="H1113" s="270">
        <v>18.899999999999999</v>
      </c>
      <c r="I1113" s="271"/>
      <c r="J1113" s="267"/>
      <c r="K1113" s="267"/>
      <c r="L1113" s="272"/>
      <c r="M1113" s="273"/>
      <c r="N1113" s="274"/>
      <c r="O1113" s="274"/>
      <c r="P1113" s="274"/>
      <c r="Q1113" s="274"/>
      <c r="R1113" s="274"/>
      <c r="S1113" s="274"/>
      <c r="T1113" s="275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T1113" s="276" t="s">
        <v>939</v>
      </c>
      <c r="AU1113" s="276" t="s">
        <v>87</v>
      </c>
      <c r="AV1113" s="14" t="s">
        <v>138</v>
      </c>
      <c r="AW1113" s="14" t="s">
        <v>34</v>
      </c>
      <c r="AX1113" s="14" t="s">
        <v>85</v>
      </c>
      <c r="AY1113" s="276" t="s">
        <v>133</v>
      </c>
    </row>
    <row r="1114" s="2" customFormat="1" ht="33" customHeight="1">
      <c r="A1114" s="38"/>
      <c r="B1114" s="39"/>
      <c r="C1114" s="211" t="s">
        <v>616</v>
      </c>
      <c r="D1114" s="211" t="s">
        <v>134</v>
      </c>
      <c r="E1114" s="212" t="s">
        <v>2025</v>
      </c>
      <c r="F1114" s="213" t="s">
        <v>2026</v>
      </c>
      <c r="G1114" s="214" t="s">
        <v>304</v>
      </c>
      <c r="H1114" s="215">
        <v>158.987</v>
      </c>
      <c r="I1114" s="216"/>
      <c r="J1114" s="217">
        <f>ROUND(I1114*H1114,2)</f>
        <v>0</v>
      </c>
      <c r="K1114" s="218"/>
      <c r="L1114" s="44"/>
      <c r="M1114" s="219" t="s">
        <v>1</v>
      </c>
      <c r="N1114" s="220" t="s">
        <v>42</v>
      </c>
      <c r="O1114" s="91"/>
      <c r="P1114" s="221">
        <f>O1114*H1114</f>
        <v>0</v>
      </c>
      <c r="Q1114" s="221">
        <v>0</v>
      </c>
      <c r="R1114" s="221">
        <f>Q1114*H1114</f>
        <v>0</v>
      </c>
      <c r="S1114" s="221">
        <v>0</v>
      </c>
      <c r="T1114" s="222">
        <f>S1114*H1114</f>
        <v>0</v>
      </c>
      <c r="U1114" s="38"/>
      <c r="V1114" s="38"/>
      <c r="W1114" s="38"/>
      <c r="X1114" s="38"/>
      <c r="Y1114" s="38"/>
      <c r="Z1114" s="38"/>
      <c r="AA1114" s="38"/>
      <c r="AB1114" s="38"/>
      <c r="AC1114" s="38"/>
      <c r="AD1114" s="38"/>
      <c r="AE1114" s="38"/>
      <c r="AR1114" s="223" t="s">
        <v>161</v>
      </c>
      <c r="AT1114" s="223" t="s">
        <v>134</v>
      </c>
      <c r="AU1114" s="223" t="s">
        <v>87</v>
      </c>
      <c r="AY1114" s="17" t="s">
        <v>133</v>
      </c>
      <c r="BE1114" s="224">
        <f>IF(N1114="základní",J1114,0)</f>
        <v>0</v>
      </c>
      <c r="BF1114" s="224">
        <f>IF(N1114="snížená",J1114,0)</f>
        <v>0</v>
      </c>
      <c r="BG1114" s="224">
        <f>IF(N1114="zákl. přenesená",J1114,0)</f>
        <v>0</v>
      </c>
      <c r="BH1114" s="224">
        <f>IF(N1114="sníž. přenesená",J1114,0)</f>
        <v>0</v>
      </c>
      <c r="BI1114" s="224">
        <f>IF(N1114="nulová",J1114,0)</f>
        <v>0</v>
      </c>
      <c r="BJ1114" s="17" t="s">
        <v>85</v>
      </c>
      <c r="BK1114" s="224">
        <f>ROUND(I1114*H1114,2)</f>
        <v>0</v>
      </c>
      <c r="BL1114" s="17" t="s">
        <v>161</v>
      </c>
      <c r="BM1114" s="223" t="s">
        <v>2027</v>
      </c>
    </row>
    <row r="1115" s="15" customFormat="1">
      <c r="A1115" s="15"/>
      <c r="B1115" s="277"/>
      <c r="C1115" s="278"/>
      <c r="D1115" s="225" t="s">
        <v>939</v>
      </c>
      <c r="E1115" s="279" t="s">
        <v>1</v>
      </c>
      <c r="F1115" s="280" t="s">
        <v>1083</v>
      </c>
      <c r="G1115" s="278"/>
      <c r="H1115" s="279" t="s">
        <v>1</v>
      </c>
      <c r="I1115" s="281"/>
      <c r="J1115" s="278"/>
      <c r="K1115" s="278"/>
      <c r="L1115" s="282"/>
      <c r="M1115" s="283"/>
      <c r="N1115" s="284"/>
      <c r="O1115" s="284"/>
      <c r="P1115" s="284"/>
      <c r="Q1115" s="284"/>
      <c r="R1115" s="284"/>
      <c r="S1115" s="284"/>
      <c r="T1115" s="285"/>
      <c r="U1115" s="15"/>
      <c r="V1115" s="15"/>
      <c r="W1115" s="15"/>
      <c r="X1115" s="15"/>
      <c r="Y1115" s="15"/>
      <c r="Z1115" s="15"/>
      <c r="AA1115" s="15"/>
      <c r="AB1115" s="15"/>
      <c r="AC1115" s="15"/>
      <c r="AD1115" s="15"/>
      <c r="AE1115" s="15"/>
      <c r="AT1115" s="286" t="s">
        <v>939</v>
      </c>
      <c r="AU1115" s="286" t="s">
        <v>87</v>
      </c>
      <c r="AV1115" s="15" t="s">
        <v>85</v>
      </c>
      <c r="AW1115" s="15" t="s">
        <v>34</v>
      </c>
      <c r="AX1115" s="15" t="s">
        <v>77</v>
      </c>
      <c r="AY1115" s="286" t="s">
        <v>133</v>
      </c>
    </row>
    <row r="1116" s="13" customFormat="1">
      <c r="A1116" s="13"/>
      <c r="B1116" s="255"/>
      <c r="C1116" s="256"/>
      <c r="D1116" s="225" t="s">
        <v>939</v>
      </c>
      <c r="E1116" s="257" t="s">
        <v>1</v>
      </c>
      <c r="F1116" s="258" t="s">
        <v>2028</v>
      </c>
      <c r="G1116" s="256"/>
      <c r="H1116" s="259">
        <v>7.5</v>
      </c>
      <c r="I1116" s="260"/>
      <c r="J1116" s="256"/>
      <c r="K1116" s="256"/>
      <c r="L1116" s="261"/>
      <c r="M1116" s="262"/>
      <c r="N1116" s="263"/>
      <c r="O1116" s="263"/>
      <c r="P1116" s="263"/>
      <c r="Q1116" s="263"/>
      <c r="R1116" s="263"/>
      <c r="S1116" s="263"/>
      <c r="T1116" s="264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265" t="s">
        <v>939</v>
      </c>
      <c r="AU1116" s="265" t="s">
        <v>87</v>
      </c>
      <c r="AV1116" s="13" t="s">
        <v>87</v>
      </c>
      <c r="AW1116" s="13" t="s">
        <v>34</v>
      </c>
      <c r="AX1116" s="13" t="s">
        <v>77</v>
      </c>
      <c r="AY1116" s="265" t="s">
        <v>133</v>
      </c>
    </row>
    <row r="1117" s="13" customFormat="1">
      <c r="A1117" s="13"/>
      <c r="B1117" s="255"/>
      <c r="C1117" s="256"/>
      <c r="D1117" s="225" t="s">
        <v>939</v>
      </c>
      <c r="E1117" s="257" t="s">
        <v>1</v>
      </c>
      <c r="F1117" s="258" t="s">
        <v>2029</v>
      </c>
      <c r="G1117" s="256"/>
      <c r="H1117" s="259">
        <v>4.0899999999999999</v>
      </c>
      <c r="I1117" s="260"/>
      <c r="J1117" s="256"/>
      <c r="K1117" s="256"/>
      <c r="L1117" s="261"/>
      <c r="M1117" s="262"/>
      <c r="N1117" s="263"/>
      <c r="O1117" s="263"/>
      <c r="P1117" s="263"/>
      <c r="Q1117" s="263"/>
      <c r="R1117" s="263"/>
      <c r="S1117" s="263"/>
      <c r="T1117" s="264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65" t="s">
        <v>939</v>
      </c>
      <c r="AU1117" s="265" t="s">
        <v>87</v>
      </c>
      <c r="AV1117" s="13" t="s">
        <v>87</v>
      </c>
      <c r="AW1117" s="13" t="s">
        <v>34</v>
      </c>
      <c r="AX1117" s="13" t="s">
        <v>77</v>
      </c>
      <c r="AY1117" s="265" t="s">
        <v>133</v>
      </c>
    </row>
    <row r="1118" s="13" customFormat="1">
      <c r="A1118" s="13"/>
      <c r="B1118" s="255"/>
      <c r="C1118" s="256"/>
      <c r="D1118" s="225" t="s">
        <v>939</v>
      </c>
      <c r="E1118" s="257" t="s">
        <v>1</v>
      </c>
      <c r="F1118" s="258" t="s">
        <v>2030</v>
      </c>
      <c r="G1118" s="256"/>
      <c r="H1118" s="259">
        <v>11.800000000000001</v>
      </c>
      <c r="I1118" s="260"/>
      <c r="J1118" s="256"/>
      <c r="K1118" s="256"/>
      <c r="L1118" s="261"/>
      <c r="M1118" s="262"/>
      <c r="N1118" s="263"/>
      <c r="O1118" s="263"/>
      <c r="P1118" s="263"/>
      <c r="Q1118" s="263"/>
      <c r="R1118" s="263"/>
      <c r="S1118" s="263"/>
      <c r="T1118" s="264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65" t="s">
        <v>939</v>
      </c>
      <c r="AU1118" s="265" t="s">
        <v>87</v>
      </c>
      <c r="AV1118" s="13" t="s">
        <v>87</v>
      </c>
      <c r="AW1118" s="13" t="s">
        <v>34</v>
      </c>
      <c r="AX1118" s="13" t="s">
        <v>77</v>
      </c>
      <c r="AY1118" s="265" t="s">
        <v>133</v>
      </c>
    </row>
    <row r="1119" s="13" customFormat="1">
      <c r="A1119" s="13"/>
      <c r="B1119" s="255"/>
      <c r="C1119" s="256"/>
      <c r="D1119" s="225" t="s">
        <v>939</v>
      </c>
      <c r="E1119" s="257" t="s">
        <v>1</v>
      </c>
      <c r="F1119" s="258" t="s">
        <v>2031</v>
      </c>
      <c r="G1119" s="256"/>
      <c r="H1119" s="259">
        <v>9.0999999999999996</v>
      </c>
      <c r="I1119" s="260"/>
      <c r="J1119" s="256"/>
      <c r="K1119" s="256"/>
      <c r="L1119" s="261"/>
      <c r="M1119" s="262"/>
      <c r="N1119" s="263"/>
      <c r="O1119" s="263"/>
      <c r="P1119" s="263"/>
      <c r="Q1119" s="263"/>
      <c r="R1119" s="263"/>
      <c r="S1119" s="263"/>
      <c r="T1119" s="264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T1119" s="265" t="s">
        <v>939</v>
      </c>
      <c r="AU1119" s="265" t="s">
        <v>87</v>
      </c>
      <c r="AV1119" s="13" t="s">
        <v>87</v>
      </c>
      <c r="AW1119" s="13" t="s">
        <v>34</v>
      </c>
      <c r="AX1119" s="13" t="s">
        <v>77</v>
      </c>
      <c r="AY1119" s="265" t="s">
        <v>133</v>
      </c>
    </row>
    <row r="1120" s="13" customFormat="1">
      <c r="A1120" s="13"/>
      <c r="B1120" s="255"/>
      <c r="C1120" s="256"/>
      <c r="D1120" s="225" t="s">
        <v>939</v>
      </c>
      <c r="E1120" s="257" t="s">
        <v>1</v>
      </c>
      <c r="F1120" s="258" t="s">
        <v>2032</v>
      </c>
      <c r="G1120" s="256"/>
      <c r="H1120" s="259">
        <v>12.779999999999999</v>
      </c>
      <c r="I1120" s="260"/>
      <c r="J1120" s="256"/>
      <c r="K1120" s="256"/>
      <c r="L1120" s="261"/>
      <c r="M1120" s="262"/>
      <c r="N1120" s="263"/>
      <c r="O1120" s="263"/>
      <c r="P1120" s="263"/>
      <c r="Q1120" s="263"/>
      <c r="R1120" s="263"/>
      <c r="S1120" s="263"/>
      <c r="T1120" s="264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65" t="s">
        <v>939</v>
      </c>
      <c r="AU1120" s="265" t="s">
        <v>87</v>
      </c>
      <c r="AV1120" s="13" t="s">
        <v>87</v>
      </c>
      <c r="AW1120" s="13" t="s">
        <v>34</v>
      </c>
      <c r="AX1120" s="13" t="s">
        <v>77</v>
      </c>
      <c r="AY1120" s="265" t="s">
        <v>133</v>
      </c>
    </row>
    <row r="1121" s="13" customFormat="1">
      <c r="A1121" s="13"/>
      <c r="B1121" s="255"/>
      <c r="C1121" s="256"/>
      <c r="D1121" s="225" t="s">
        <v>939</v>
      </c>
      <c r="E1121" s="257" t="s">
        <v>1</v>
      </c>
      <c r="F1121" s="258" t="s">
        <v>2033</v>
      </c>
      <c r="G1121" s="256"/>
      <c r="H1121" s="259">
        <v>4.2999999999999998</v>
      </c>
      <c r="I1121" s="260"/>
      <c r="J1121" s="256"/>
      <c r="K1121" s="256"/>
      <c r="L1121" s="261"/>
      <c r="M1121" s="262"/>
      <c r="N1121" s="263"/>
      <c r="O1121" s="263"/>
      <c r="P1121" s="263"/>
      <c r="Q1121" s="263"/>
      <c r="R1121" s="263"/>
      <c r="S1121" s="263"/>
      <c r="T1121" s="264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T1121" s="265" t="s">
        <v>939</v>
      </c>
      <c r="AU1121" s="265" t="s">
        <v>87</v>
      </c>
      <c r="AV1121" s="13" t="s">
        <v>87</v>
      </c>
      <c r="AW1121" s="13" t="s">
        <v>34</v>
      </c>
      <c r="AX1121" s="13" t="s">
        <v>77</v>
      </c>
      <c r="AY1121" s="265" t="s">
        <v>133</v>
      </c>
    </row>
    <row r="1122" s="13" customFormat="1">
      <c r="A1122" s="13"/>
      <c r="B1122" s="255"/>
      <c r="C1122" s="256"/>
      <c r="D1122" s="225" t="s">
        <v>939</v>
      </c>
      <c r="E1122" s="257" t="s">
        <v>1</v>
      </c>
      <c r="F1122" s="258" t="s">
        <v>2034</v>
      </c>
      <c r="G1122" s="256"/>
      <c r="H1122" s="259">
        <v>8.9000000000000004</v>
      </c>
      <c r="I1122" s="260"/>
      <c r="J1122" s="256"/>
      <c r="K1122" s="256"/>
      <c r="L1122" s="261"/>
      <c r="M1122" s="262"/>
      <c r="N1122" s="263"/>
      <c r="O1122" s="263"/>
      <c r="P1122" s="263"/>
      <c r="Q1122" s="263"/>
      <c r="R1122" s="263"/>
      <c r="S1122" s="263"/>
      <c r="T1122" s="264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65" t="s">
        <v>939</v>
      </c>
      <c r="AU1122" s="265" t="s">
        <v>87</v>
      </c>
      <c r="AV1122" s="13" t="s">
        <v>87</v>
      </c>
      <c r="AW1122" s="13" t="s">
        <v>34</v>
      </c>
      <c r="AX1122" s="13" t="s">
        <v>77</v>
      </c>
      <c r="AY1122" s="265" t="s">
        <v>133</v>
      </c>
    </row>
    <row r="1123" s="13" customFormat="1">
      <c r="A1123" s="13"/>
      <c r="B1123" s="255"/>
      <c r="C1123" s="256"/>
      <c r="D1123" s="225" t="s">
        <v>939</v>
      </c>
      <c r="E1123" s="257" t="s">
        <v>1</v>
      </c>
      <c r="F1123" s="258" t="s">
        <v>2035</v>
      </c>
      <c r="G1123" s="256"/>
      <c r="H1123" s="259">
        <v>10.75</v>
      </c>
      <c r="I1123" s="260"/>
      <c r="J1123" s="256"/>
      <c r="K1123" s="256"/>
      <c r="L1123" s="261"/>
      <c r="M1123" s="262"/>
      <c r="N1123" s="263"/>
      <c r="O1123" s="263"/>
      <c r="P1123" s="263"/>
      <c r="Q1123" s="263"/>
      <c r="R1123" s="263"/>
      <c r="S1123" s="263"/>
      <c r="T1123" s="264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T1123" s="265" t="s">
        <v>939</v>
      </c>
      <c r="AU1123" s="265" t="s">
        <v>87</v>
      </c>
      <c r="AV1123" s="13" t="s">
        <v>87</v>
      </c>
      <c r="AW1123" s="13" t="s">
        <v>34</v>
      </c>
      <c r="AX1123" s="13" t="s">
        <v>77</v>
      </c>
      <c r="AY1123" s="265" t="s">
        <v>133</v>
      </c>
    </row>
    <row r="1124" s="13" customFormat="1">
      <c r="A1124" s="13"/>
      <c r="B1124" s="255"/>
      <c r="C1124" s="256"/>
      <c r="D1124" s="225" t="s">
        <v>939</v>
      </c>
      <c r="E1124" s="257" t="s">
        <v>1</v>
      </c>
      <c r="F1124" s="258" t="s">
        <v>2036</v>
      </c>
      <c r="G1124" s="256"/>
      <c r="H1124" s="259">
        <v>12.912000000000001</v>
      </c>
      <c r="I1124" s="260"/>
      <c r="J1124" s="256"/>
      <c r="K1124" s="256"/>
      <c r="L1124" s="261"/>
      <c r="M1124" s="262"/>
      <c r="N1124" s="263"/>
      <c r="O1124" s="263"/>
      <c r="P1124" s="263"/>
      <c r="Q1124" s="263"/>
      <c r="R1124" s="263"/>
      <c r="S1124" s="263"/>
      <c r="T1124" s="264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65" t="s">
        <v>939</v>
      </c>
      <c r="AU1124" s="265" t="s">
        <v>87</v>
      </c>
      <c r="AV1124" s="13" t="s">
        <v>87</v>
      </c>
      <c r="AW1124" s="13" t="s">
        <v>34</v>
      </c>
      <c r="AX1124" s="13" t="s">
        <v>77</v>
      </c>
      <c r="AY1124" s="265" t="s">
        <v>133</v>
      </c>
    </row>
    <row r="1125" s="15" customFormat="1">
      <c r="A1125" s="15"/>
      <c r="B1125" s="277"/>
      <c r="C1125" s="278"/>
      <c r="D1125" s="225" t="s">
        <v>939</v>
      </c>
      <c r="E1125" s="279" t="s">
        <v>1</v>
      </c>
      <c r="F1125" s="280" t="s">
        <v>1042</v>
      </c>
      <c r="G1125" s="278"/>
      <c r="H1125" s="279" t="s">
        <v>1</v>
      </c>
      <c r="I1125" s="281"/>
      <c r="J1125" s="278"/>
      <c r="K1125" s="278"/>
      <c r="L1125" s="282"/>
      <c r="M1125" s="283"/>
      <c r="N1125" s="284"/>
      <c r="O1125" s="284"/>
      <c r="P1125" s="284"/>
      <c r="Q1125" s="284"/>
      <c r="R1125" s="284"/>
      <c r="S1125" s="284"/>
      <c r="T1125" s="285"/>
      <c r="U1125" s="15"/>
      <c r="V1125" s="15"/>
      <c r="W1125" s="15"/>
      <c r="X1125" s="15"/>
      <c r="Y1125" s="15"/>
      <c r="Z1125" s="15"/>
      <c r="AA1125" s="15"/>
      <c r="AB1125" s="15"/>
      <c r="AC1125" s="15"/>
      <c r="AD1125" s="15"/>
      <c r="AE1125" s="15"/>
      <c r="AT1125" s="286" t="s">
        <v>939</v>
      </c>
      <c r="AU1125" s="286" t="s">
        <v>87</v>
      </c>
      <c r="AV1125" s="15" t="s">
        <v>85</v>
      </c>
      <c r="AW1125" s="15" t="s">
        <v>34</v>
      </c>
      <c r="AX1125" s="15" t="s">
        <v>77</v>
      </c>
      <c r="AY1125" s="286" t="s">
        <v>133</v>
      </c>
    </row>
    <row r="1126" s="13" customFormat="1">
      <c r="A1126" s="13"/>
      <c r="B1126" s="255"/>
      <c r="C1126" s="256"/>
      <c r="D1126" s="225" t="s">
        <v>939</v>
      </c>
      <c r="E1126" s="257" t="s">
        <v>1</v>
      </c>
      <c r="F1126" s="258" t="s">
        <v>2037</v>
      </c>
      <c r="G1126" s="256"/>
      <c r="H1126" s="259">
        <v>11.800000000000001</v>
      </c>
      <c r="I1126" s="260"/>
      <c r="J1126" s="256"/>
      <c r="K1126" s="256"/>
      <c r="L1126" s="261"/>
      <c r="M1126" s="262"/>
      <c r="N1126" s="263"/>
      <c r="O1126" s="263"/>
      <c r="P1126" s="263"/>
      <c r="Q1126" s="263"/>
      <c r="R1126" s="263"/>
      <c r="S1126" s="263"/>
      <c r="T1126" s="264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65" t="s">
        <v>939</v>
      </c>
      <c r="AU1126" s="265" t="s">
        <v>87</v>
      </c>
      <c r="AV1126" s="13" t="s">
        <v>87</v>
      </c>
      <c r="AW1126" s="13" t="s">
        <v>34</v>
      </c>
      <c r="AX1126" s="13" t="s">
        <v>77</v>
      </c>
      <c r="AY1126" s="265" t="s">
        <v>133</v>
      </c>
    </row>
    <row r="1127" s="13" customFormat="1">
      <c r="A1127" s="13"/>
      <c r="B1127" s="255"/>
      <c r="C1127" s="256"/>
      <c r="D1127" s="225" t="s">
        <v>939</v>
      </c>
      <c r="E1127" s="257" t="s">
        <v>1</v>
      </c>
      <c r="F1127" s="258" t="s">
        <v>2038</v>
      </c>
      <c r="G1127" s="256"/>
      <c r="H1127" s="259">
        <v>35.174999999999997</v>
      </c>
      <c r="I1127" s="260"/>
      <c r="J1127" s="256"/>
      <c r="K1127" s="256"/>
      <c r="L1127" s="261"/>
      <c r="M1127" s="262"/>
      <c r="N1127" s="263"/>
      <c r="O1127" s="263"/>
      <c r="P1127" s="263"/>
      <c r="Q1127" s="263"/>
      <c r="R1127" s="263"/>
      <c r="S1127" s="263"/>
      <c r="T1127" s="264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T1127" s="265" t="s">
        <v>939</v>
      </c>
      <c r="AU1127" s="265" t="s">
        <v>87</v>
      </c>
      <c r="AV1127" s="13" t="s">
        <v>87</v>
      </c>
      <c r="AW1127" s="13" t="s">
        <v>34</v>
      </c>
      <c r="AX1127" s="13" t="s">
        <v>77</v>
      </c>
      <c r="AY1127" s="265" t="s">
        <v>133</v>
      </c>
    </row>
    <row r="1128" s="13" customFormat="1">
      <c r="A1128" s="13"/>
      <c r="B1128" s="255"/>
      <c r="C1128" s="256"/>
      <c r="D1128" s="225" t="s">
        <v>939</v>
      </c>
      <c r="E1128" s="257" t="s">
        <v>1</v>
      </c>
      <c r="F1128" s="258" t="s">
        <v>2039</v>
      </c>
      <c r="G1128" s="256"/>
      <c r="H1128" s="259">
        <v>7.5</v>
      </c>
      <c r="I1128" s="260"/>
      <c r="J1128" s="256"/>
      <c r="K1128" s="256"/>
      <c r="L1128" s="261"/>
      <c r="M1128" s="262"/>
      <c r="N1128" s="263"/>
      <c r="O1128" s="263"/>
      <c r="P1128" s="263"/>
      <c r="Q1128" s="263"/>
      <c r="R1128" s="263"/>
      <c r="S1128" s="263"/>
      <c r="T1128" s="264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65" t="s">
        <v>939</v>
      </c>
      <c r="AU1128" s="265" t="s">
        <v>87</v>
      </c>
      <c r="AV1128" s="13" t="s">
        <v>87</v>
      </c>
      <c r="AW1128" s="13" t="s">
        <v>34</v>
      </c>
      <c r="AX1128" s="13" t="s">
        <v>77</v>
      </c>
      <c r="AY1128" s="265" t="s">
        <v>133</v>
      </c>
    </row>
    <row r="1129" s="13" customFormat="1">
      <c r="A1129" s="13"/>
      <c r="B1129" s="255"/>
      <c r="C1129" s="256"/>
      <c r="D1129" s="225" t="s">
        <v>939</v>
      </c>
      <c r="E1129" s="257" t="s">
        <v>1</v>
      </c>
      <c r="F1129" s="258" t="s">
        <v>2040</v>
      </c>
      <c r="G1129" s="256"/>
      <c r="H1129" s="259">
        <v>9.5</v>
      </c>
      <c r="I1129" s="260"/>
      <c r="J1129" s="256"/>
      <c r="K1129" s="256"/>
      <c r="L1129" s="261"/>
      <c r="M1129" s="262"/>
      <c r="N1129" s="263"/>
      <c r="O1129" s="263"/>
      <c r="P1129" s="263"/>
      <c r="Q1129" s="263"/>
      <c r="R1129" s="263"/>
      <c r="S1129" s="263"/>
      <c r="T1129" s="264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65" t="s">
        <v>939</v>
      </c>
      <c r="AU1129" s="265" t="s">
        <v>87</v>
      </c>
      <c r="AV1129" s="13" t="s">
        <v>87</v>
      </c>
      <c r="AW1129" s="13" t="s">
        <v>34</v>
      </c>
      <c r="AX1129" s="13" t="s">
        <v>77</v>
      </c>
      <c r="AY1129" s="265" t="s">
        <v>133</v>
      </c>
    </row>
    <row r="1130" s="13" customFormat="1">
      <c r="A1130" s="13"/>
      <c r="B1130" s="255"/>
      <c r="C1130" s="256"/>
      <c r="D1130" s="225" t="s">
        <v>939</v>
      </c>
      <c r="E1130" s="257" t="s">
        <v>1</v>
      </c>
      <c r="F1130" s="258" t="s">
        <v>2041</v>
      </c>
      <c r="G1130" s="256"/>
      <c r="H1130" s="259">
        <v>8.5</v>
      </c>
      <c r="I1130" s="260"/>
      <c r="J1130" s="256"/>
      <c r="K1130" s="256"/>
      <c r="L1130" s="261"/>
      <c r="M1130" s="262"/>
      <c r="N1130" s="263"/>
      <c r="O1130" s="263"/>
      <c r="P1130" s="263"/>
      <c r="Q1130" s="263"/>
      <c r="R1130" s="263"/>
      <c r="S1130" s="263"/>
      <c r="T1130" s="264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65" t="s">
        <v>939</v>
      </c>
      <c r="AU1130" s="265" t="s">
        <v>87</v>
      </c>
      <c r="AV1130" s="13" t="s">
        <v>87</v>
      </c>
      <c r="AW1130" s="13" t="s">
        <v>34</v>
      </c>
      <c r="AX1130" s="13" t="s">
        <v>77</v>
      </c>
      <c r="AY1130" s="265" t="s">
        <v>133</v>
      </c>
    </row>
    <row r="1131" s="13" customFormat="1">
      <c r="A1131" s="13"/>
      <c r="B1131" s="255"/>
      <c r="C1131" s="256"/>
      <c r="D1131" s="225" t="s">
        <v>939</v>
      </c>
      <c r="E1131" s="257" t="s">
        <v>1</v>
      </c>
      <c r="F1131" s="258" t="s">
        <v>2042</v>
      </c>
      <c r="G1131" s="256"/>
      <c r="H1131" s="259">
        <v>4.3799999999999999</v>
      </c>
      <c r="I1131" s="260"/>
      <c r="J1131" s="256"/>
      <c r="K1131" s="256"/>
      <c r="L1131" s="261"/>
      <c r="M1131" s="262"/>
      <c r="N1131" s="263"/>
      <c r="O1131" s="263"/>
      <c r="P1131" s="263"/>
      <c r="Q1131" s="263"/>
      <c r="R1131" s="263"/>
      <c r="S1131" s="263"/>
      <c r="T1131" s="264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65" t="s">
        <v>939</v>
      </c>
      <c r="AU1131" s="265" t="s">
        <v>87</v>
      </c>
      <c r="AV1131" s="13" t="s">
        <v>87</v>
      </c>
      <c r="AW1131" s="13" t="s">
        <v>34</v>
      </c>
      <c r="AX1131" s="13" t="s">
        <v>77</v>
      </c>
      <c r="AY1131" s="265" t="s">
        <v>133</v>
      </c>
    </row>
    <row r="1132" s="14" customFormat="1">
      <c r="A1132" s="14"/>
      <c r="B1132" s="266"/>
      <c r="C1132" s="267"/>
      <c r="D1132" s="225" t="s">
        <v>939</v>
      </c>
      <c r="E1132" s="268" t="s">
        <v>1</v>
      </c>
      <c r="F1132" s="269" t="s">
        <v>941</v>
      </c>
      <c r="G1132" s="267"/>
      <c r="H1132" s="270">
        <v>158.987</v>
      </c>
      <c r="I1132" s="271"/>
      <c r="J1132" s="267"/>
      <c r="K1132" s="267"/>
      <c r="L1132" s="272"/>
      <c r="M1132" s="273"/>
      <c r="N1132" s="274"/>
      <c r="O1132" s="274"/>
      <c r="P1132" s="274"/>
      <c r="Q1132" s="274"/>
      <c r="R1132" s="274"/>
      <c r="S1132" s="274"/>
      <c r="T1132" s="275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T1132" s="276" t="s">
        <v>939</v>
      </c>
      <c r="AU1132" s="276" t="s">
        <v>87</v>
      </c>
      <c r="AV1132" s="14" t="s">
        <v>138</v>
      </c>
      <c r="AW1132" s="14" t="s">
        <v>34</v>
      </c>
      <c r="AX1132" s="14" t="s">
        <v>85</v>
      </c>
      <c r="AY1132" s="276" t="s">
        <v>133</v>
      </c>
    </row>
    <row r="1133" s="2" customFormat="1" ht="37.8" customHeight="1">
      <c r="A1133" s="38"/>
      <c r="B1133" s="39"/>
      <c r="C1133" s="211" t="s">
        <v>2043</v>
      </c>
      <c r="D1133" s="211" t="s">
        <v>134</v>
      </c>
      <c r="E1133" s="212" t="s">
        <v>2044</v>
      </c>
      <c r="F1133" s="213" t="s">
        <v>2045</v>
      </c>
      <c r="G1133" s="214" t="s">
        <v>304</v>
      </c>
      <c r="H1133" s="215">
        <v>14.68</v>
      </c>
      <c r="I1133" s="216"/>
      <c r="J1133" s="217">
        <f>ROUND(I1133*H1133,2)</f>
        <v>0</v>
      </c>
      <c r="K1133" s="218"/>
      <c r="L1133" s="44"/>
      <c r="M1133" s="219" t="s">
        <v>1</v>
      </c>
      <c r="N1133" s="220" t="s">
        <v>42</v>
      </c>
      <c r="O1133" s="91"/>
      <c r="P1133" s="221">
        <f>O1133*H1133</f>
        <v>0</v>
      </c>
      <c r="Q1133" s="221">
        <v>0</v>
      </c>
      <c r="R1133" s="221">
        <f>Q1133*H1133</f>
        <v>0</v>
      </c>
      <c r="S1133" s="221">
        <v>0</v>
      </c>
      <c r="T1133" s="222">
        <f>S1133*H1133</f>
        <v>0</v>
      </c>
      <c r="U1133" s="38"/>
      <c r="V1133" s="38"/>
      <c r="W1133" s="38"/>
      <c r="X1133" s="38"/>
      <c r="Y1133" s="38"/>
      <c r="Z1133" s="38"/>
      <c r="AA1133" s="38"/>
      <c r="AB1133" s="38"/>
      <c r="AC1133" s="38"/>
      <c r="AD1133" s="38"/>
      <c r="AE1133" s="38"/>
      <c r="AR1133" s="223" t="s">
        <v>161</v>
      </c>
      <c r="AT1133" s="223" t="s">
        <v>134</v>
      </c>
      <c r="AU1133" s="223" t="s">
        <v>87</v>
      </c>
      <c r="AY1133" s="17" t="s">
        <v>133</v>
      </c>
      <c r="BE1133" s="224">
        <f>IF(N1133="základní",J1133,0)</f>
        <v>0</v>
      </c>
      <c r="BF1133" s="224">
        <f>IF(N1133="snížená",J1133,0)</f>
        <v>0</v>
      </c>
      <c r="BG1133" s="224">
        <f>IF(N1133="zákl. přenesená",J1133,0)</f>
        <v>0</v>
      </c>
      <c r="BH1133" s="224">
        <f>IF(N1133="sníž. přenesená",J1133,0)</f>
        <v>0</v>
      </c>
      <c r="BI1133" s="224">
        <f>IF(N1133="nulová",J1133,0)</f>
        <v>0</v>
      </c>
      <c r="BJ1133" s="17" t="s">
        <v>85</v>
      </c>
      <c r="BK1133" s="224">
        <f>ROUND(I1133*H1133,2)</f>
        <v>0</v>
      </c>
      <c r="BL1133" s="17" t="s">
        <v>161</v>
      </c>
      <c r="BM1133" s="223" t="s">
        <v>2046</v>
      </c>
    </row>
    <row r="1134" s="15" customFormat="1">
      <c r="A1134" s="15"/>
      <c r="B1134" s="277"/>
      <c r="C1134" s="278"/>
      <c r="D1134" s="225" t="s">
        <v>939</v>
      </c>
      <c r="E1134" s="279" t="s">
        <v>1</v>
      </c>
      <c r="F1134" s="280" t="s">
        <v>2047</v>
      </c>
      <c r="G1134" s="278"/>
      <c r="H1134" s="279" t="s">
        <v>1</v>
      </c>
      <c r="I1134" s="281"/>
      <c r="J1134" s="278"/>
      <c r="K1134" s="278"/>
      <c r="L1134" s="282"/>
      <c r="M1134" s="283"/>
      <c r="N1134" s="284"/>
      <c r="O1134" s="284"/>
      <c r="P1134" s="284"/>
      <c r="Q1134" s="284"/>
      <c r="R1134" s="284"/>
      <c r="S1134" s="284"/>
      <c r="T1134" s="285"/>
      <c r="U1134" s="15"/>
      <c r="V1134" s="15"/>
      <c r="W1134" s="15"/>
      <c r="X1134" s="15"/>
      <c r="Y1134" s="15"/>
      <c r="Z1134" s="15"/>
      <c r="AA1134" s="15"/>
      <c r="AB1134" s="15"/>
      <c r="AC1134" s="15"/>
      <c r="AD1134" s="15"/>
      <c r="AE1134" s="15"/>
      <c r="AT1134" s="286" t="s">
        <v>939</v>
      </c>
      <c r="AU1134" s="286" t="s">
        <v>87</v>
      </c>
      <c r="AV1134" s="15" t="s">
        <v>85</v>
      </c>
      <c r="AW1134" s="15" t="s">
        <v>34</v>
      </c>
      <c r="AX1134" s="15" t="s">
        <v>77</v>
      </c>
      <c r="AY1134" s="286" t="s">
        <v>133</v>
      </c>
    </row>
    <row r="1135" s="13" customFormat="1">
      <c r="A1135" s="13"/>
      <c r="B1135" s="255"/>
      <c r="C1135" s="256"/>
      <c r="D1135" s="225" t="s">
        <v>939</v>
      </c>
      <c r="E1135" s="257" t="s">
        <v>1</v>
      </c>
      <c r="F1135" s="258" t="s">
        <v>2048</v>
      </c>
      <c r="G1135" s="256"/>
      <c r="H1135" s="259">
        <v>9.2799999999999994</v>
      </c>
      <c r="I1135" s="260"/>
      <c r="J1135" s="256"/>
      <c r="K1135" s="256"/>
      <c r="L1135" s="261"/>
      <c r="M1135" s="262"/>
      <c r="N1135" s="263"/>
      <c r="O1135" s="263"/>
      <c r="P1135" s="263"/>
      <c r="Q1135" s="263"/>
      <c r="R1135" s="263"/>
      <c r="S1135" s="263"/>
      <c r="T1135" s="264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T1135" s="265" t="s">
        <v>939</v>
      </c>
      <c r="AU1135" s="265" t="s">
        <v>87</v>
      </c>
      <c r="AV1135" s="13" t="s">
        <v>87</v>
      </c>
      <c r="AW1135" s="13" t="s">
        <v>34</v>
      </c>
      <c r="AX1135" s="13" t="s">
        <v>77</v>
      </c>
      <c r="AY1135" s="265" t="s">
        <v>133</v>
      </c>
    </row>
    <row r="1136" s="13" customFormat="1">
      <c r="A1136" s="13"/>
      <c r="B1136" s="255"/>
      <c r="C1136" s="256"/>
      <c r="D1136" s="225" t="s">
        <v>939</v>
      </c>
      <c r="E1136" s="257" t="s">
        <v>1</v>
      </c>
      <c r="F1136" s="258" t="s">
        <v>2049</v>
      </c>
      <c r="G1136" s="256"/>
      <c r="H1136" s="259">
        <v>5.4000000000000004</v>
      </c>
      <c r="I1136" s="260"/>
      <c r="J1136" s="256"/>
      <c r="K1136" s="256"/>
      <c r="L1136" s="261"/>
      <c r="M1136" s="262"/>
      <c r="N1136" s="263"/>
      <c r="O1136" s="263"/>
      <c r="P1136" s="263"/>
      <c r="Q1136" s="263"/>
      <c r="R1136" s="263"/>
      <c r="S1136" s="263"/>
      <c r="T1136" s="264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265" t="s">
        <v>939</v>
      </c>
      <c r="AU1136" s="265" t="s">
        <v>87</v>
      </c>
      <c r="AV1136" s="13" t="s">
        <v>87</v>
      </c>
      <c r="AW1136" s="13" t="s">
        <v>34</v>
      </c>
      <c r="AX1136" s="13" t="s">
        <v>77</v>
      </c>
      <c r="AY1136" s="265" t="s">
        <v>133</v>
      </c>
    </row>
    <row r="1137" s="14" customFormat="1">
      <c r="A1137" s="14"/>
      <c r="B1137" s="266"/>
      <c r="C1137" s="267"/>
      <c r="D1137" s="225" t="s">
        <v>939</v>
      </c>
      <c r="E1137" s="268" t="s">
        <v>1</v>
      </c>
      <c r="F1137" s="269" t="s">
        <v>941</v>
      </c>
      <c r="G1137" s="267"/>
      <c r="H1137" s="270">
        <v>14.68</v>
      </c>
      <c r="I1137" s="271"/>
      <c r="J1137" s="267"/>
      <c r="K1137" s="267"/>
      <c r="L1137" s="272"/>
      <c r="M1137" s="273"/>
      <c r="N1137" s="274"/>
      <c r="O1137" s="274"/>
      <c r="P1137" s="274"/>
      <c r="Q1137" s="274"/>
      <c r="R1137" s="274"/>
      <c r="S1137" s="274"/>
      <c r="T1137" s="275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T1137" s="276" t="s">
        <v>939</v>
      </c>
      <c r="AU1137" s="276" t="s">
        <v>87</v>
      </c>
      <c r="AV1137" s="14" t="s">
        <v>138</v>
      </c>
      <c r="AW1137" s="14" t="s">
        <v>34</v>
      </c>
      <c r="AX1137" s="14" t="s">
        <v>85</v>
      </c>
      <c r="AY1137" s="276" t="s">
        <v>133</v>
      </c>
    </row>
    <row r="1138" s="2" customFormat="1" ht="24.15" customHeight="1">
      <c r="A1138" s="38"/>
      <c r="B1138" s="39"/>
      <c r="C1138" s="230" t="s">
        <v>619</v>
      </c>
      <c r="D1138" s="230" t="s">
        <v>574</v>
      </c>
      <c r="E1138" s="231" t="s">
        <v>2050</v>
      </c>
      <c r="F1138" s="232" t="s">
        <v>2051</v>
      </c>
      <c r="G1138" s="233" t="s">
        <v>304</v>
      </c>
      <c r="H1138" s="234">
        <v>191.03399999999999</v>
      </c>
      <c r="I1138" s="235"/>
      <c r="J1138" s="236">
        <f>ROUND(I1138*H1138,2)</f>
        <v>0</v>
      </c>
      <c r="K1138" s="237"/>
      <c r="L1138" s="238"/>
      <c r="M1138" s="239" t="s">
        <v>1</v>
      </c>
      <c r="N1138" s="240" t="s">
        <v>42</v>
      </c>
      <c r="O1138" s="91"/>
      <c r="P1138" s="221">
        <f>O1138*H1138</f>
        <v>0</v>
      </c>
      <c r="Q1138" s="221">
        <v>0</v>
      </c>
      <c r="R1138" s="221">
        <f>Q1138*H1138</f>
        <v>0</v>
      </c>
      <c r="S1138" s="221">
        <v>0</v>
      </c>
      <c r="T1138" s="222">
        <f>S1138*H1138</f>
        <v>0</v>
      </c>
      <c r="U1138" s="38"/>
      <c r="V1138" s="38"/>
      <c r="W1138" s="38"/>
      <c r="X1138" s="38"/>
      <c r="Y1138" s="38"/>
      <c r="Z1138" s="38"/>
      <c r="AA1138" s="38"/>
      <c r="AB1138" s="38"/>
      <c r="AC1138" s="38"/>
      <c r="AD1138" s="38"/>
      <c r="AE1138" s="38"/>
      <c r="AR1138" s="223" t="s">
        <v>191</v>
      </c>
      <c r="AT1138" s="223" t="s">
        <v>574</v>
      </c>
      <c r="AU1138" s="223" t="s">
        <v>87</v>
      </c>
      <c r="AY1138" s="17" t="s">
        <v>133</v>
      </c>
      <c r="BE1138" s="224">
        <f>IF(N1138="základní",J1138,0)</f>
        <v>0</v>
      </c>
      <c r="BF1138" s="224">
        <f>IF(N1138="snížená",J1138,0)</f>
        <v>0</v>
      </c>
      <c r="BG1138" s="224">
        <f>IF(N1138="zákl. přenesená",J1138,0)</f>
        <v>0</v>
      </c>
      <c r="BH1138" s="224">
        <f>IF(N1138="sníž. přenesená",J1138,0)</f>
        <v>0</v>
      </c>
      <c r="BI1138" s="224">
        <f>IF(N1138="nulová",J1138,0)</f>
        <v>0</v>
      </c>
      <c r="BJ1138" s="17" t="s">
        <v>85</v>
      </c>
      <c r="BK1138" s="224">
        <f>ROUND(I1138*H1138,2)</f>
        <v>0</v>
      </c>
      <c r="BL1138" s="17" t="s">
        <v>161</v>
      </c>
      <c r="BM1138" s="223" t="s">
        <v>2052</v>
      </c>
    </row>
    <row r="1139" s="2" customFormat="1" ht="24.15" customHeight="1">
      <c r="A1139" s="38"/>
      <c r="B1139" s="39"/>
      <c r="C1139" s="211" t="s">
        <v>2053</v>
      </c>
      <c r="D1139" s="211" t="s">
        <v>134</v>
      </c>
      <c r="E1139" s="212" t="s">
        <v>2054</v>
      </c>
      <c r="F1139" s="213" t="s">
        <v>2055</v>
      </c>
      <c r="G1139" s="214" t="s">
        <v>938</v>
      </c>
      <c r="H1139" s="215">
        <v>155.02000000000001</v>
      </c>
      <c r="I1139" s="216"/>
      <c r="J1139" s="217">
        <f>ROUND(I1139*H1139,2)</f>
        <v>0</v>
      </c>
      <c r="K1139" s="218"/>
      <c r="L1139" s="44"/>
      <c r="M1139" s="219" t="s">
        <v>1</v>
      </c>
      <c r="N1139" s="220" t="s">
        <v>42</v>
      </c>
      <c r="O1139" s="91"/>
      <c r="P1139" s="221">
        <f>O1139*H1139</f>
        <v>0</v>
      </c>
      <c r="Q1139" s="221">
        <v>0</v>
      </c>
      <c r="R1139" s="221">
        <f>Q1139*H1139</f>
        <v>0</v>
      </c>
      <c r="S1139" s="221">
        <v>0</v>
      </c>
      <c r="T1139" s="222">
        <f>S1139*H1139</f>
        <v>0</v>
      </c>
      <c r="U1139" s="38"/>
      <c r="V1139" s="38"/>
      <c r="W1139" s="38"/>
      <c r="X1139" s="38"/>
      <c r="Y1139" s="38"/>
      <c r="Z1139" s="38"/>
      <c r="AA1139" s="38"/>
      <c r="AB1139" s="38"/>
      <c r="AC1139" s="38"/>
      <c r="AD1139" s="38"/>
      <c r="AE1139" s="38"/>
      <c r="AR1139" s="223" t="s">
        <v>161</v>
      </c>
      <c r="AT1139" s="223" t="s">
        <v>134</v>
      </c>
      <c r="AU1139" s="223" t="s">
        <v>87</v>
      </c>
      <c r="AY1139" s="17" t="s">
        <v>133</v>
      </c>
      <c r="BE1139" s="224">
        <f>IF(N1139="základní",J1139,0)</f>
        <v>0</v>
      </c>
      <c r="BF1139" s="224">
        <f>IF(N1139="snížená",J1139,0)</f>
        <v>0</v>
      </c>
      <c r="BG1139" s="224">
        <f>IF(N1139="zákl. přenesená",J1139,0)</f>
        <v>0</v>
      </c>
      <c r="BH1139" s="224">
        <f>IF(N1139="sníž. přenesená",J1139,0)</f>
        <v>0</v>
      </c>
      <c r="BI1139" s="224">
        <f>IF(N1139="nulová",J1139,0)</f>
        <v>0</v>
      </c>
      <c r="BJ1139" s="17" t="s">
        <v>85</v>
      </c>
      <c r="BK1139" s="224">
        <f>ROUND(I1139*H1139,2)</f>
        <v>0</v>
      </c>
      <c r="BL1139" s="17" t="s">
        <v>161</v>
      </c>
      <c r="BM1139" s="223" t="s">
        <v>2056</v>
      </c>
    </row>
    <row r="1140" s="13" customFormat="1">
      <c r="A1140" s="13"/>
      <c r="B1140" s="255"/>
      <c r="C1140" s="256"/>
      <c r="D1140" s="225" t="s">
        <v>939</v>
      </c>
      <c r="E1140" s="257" t="s">
        <v>1</v>
      </c>
      <c r="F1140" s="258" t="s">
        <v>2057</v>
      </c>
      <c r="G1140" s="256"/>
      <c r="H1140" s="259">
        <v>59.960000000000001</v>
      </c>
      <c r="I1140" s="260"/>
      <c r="J1140" s="256"/>
      <c r="K1140" s="256"/>
      <c r="L1140" s="261"/>
      <c r="M1140" s="262"/>
      <c r="N1140" s="263"/>
      <c r="O1140" s="263"/>
      <c r="P1140" s="263"/>
      <c r="Q1140" s="263"/>
      <c r="R1140" s="263"/>
      <c r="S1140" s="263"/>
      <c r="T1140" s="264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65" t="s">
        <v>939</v>
      </c>
      <c r="AU1140" s="265" t="s">
        <v>87</v>
      </c>
      <c r="AV1140" s="13" t="s">
        <v>87</v>
      </c>
      <c r="AW1140" s="13" t="s">
        <v>34</v>
      </c>
      <c r="AX1140" s="13" t="s">
        <v>77</v>
      </c>
      <c r="AY1140" s="265" t="s">
        <v>133</v>
      </c>
    </row>
    <row r="1141" s="13" customFormat="1">
      <c r="A1141" s="13"/>
      <c r="B1141" s="255"/>
      <c r="C1141" s="256"/>
      <c r="D1141" s="225" t="s">
        <v>939</v>
      </c>
      <c r="E1141" s="257" t="s">
        <v>1</v>
      </c>
      <c r="F1141" s="258" t="s">
        <v>2058</v>
      </c>
      <c r="G1141" s="256"/>
      <c r="H1141" s="259">
        <v>95.060000000000002</v>
      </c>
      <c r="I1141" s="260"/>
      <c r="J1141" s="256"/>
      <c r="K1141" s="256"/>
      <c r="L1141" s="261"/>
      <c r="M1141" s="262"/>
      <c r="N1141" s="263"/>
      <c r="O1141" s="263"/>
      <c r="P1141" s="263"/>
      <c r="Q1141" s="263"/>
      <c r="R1141" s="263"/>
      <c r="S1141" s="263"/>
      <c r="T1141" s="264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T1141" s="265" t="s">
        <v>939</v>
      </c>
      <c r="AU1141" s="265" t="s">
        <v>87</v>
      </c>
      <c r="AV1141" s="13" t="s">
        <v>87</v>
      </c>
      <c r="AW1141" s="13" t="s">
        <v>34</v>
      </c>
      <c r="AX1141" s="13" t="s">
        <v>77</v>
      </c>
      <c r="AY1141" s="265" t="s">
        <v>133</v>
      </c>
    </row>
    <row r="1142" s="14" customFormat="1">
      <c r="A1142" s="14"/>
      <c r="B1142" s="266"/>
      <c r="C1142" s="267"/>
      <c r="D1142" s="225" t="s">
        <v>939</v>
      </c>
      <c r="E1142" s="268" t="s">
        <v>1</v>
      </c>
      <c r="F1142" s="269" t="s">
        <v>941</v>
      </c>
      <c r="G1142" s="267"/>
      <c r="H1142" s="270">
        <v>155.02000000000001</v>
      </c>
      <c r="I1142" s="271"/>
      <c r="J1142" s="267"/>
      <c r="K1142" s="267"/>
      <c r="L1142" s="272"/>
      <c r="M1142" s="273"/>
      <c r="N1142" s="274"/>
      <c r="O1142" s="274"/>
      <c r="P1142" s="274"/>
      <c r="Q1142" s="274"/>
      <c r="R1142" s="274"/>
      <c r="S1142" s="274"/>
      <c r="T1142" s="275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T1142" s="276" t="s">
        <v>939</v>
      </c>
      <c r="AU1142" s="276" t="s">
        <v>87</v>
      </c>
      <c r="AV1142" s="14" t="s">
        <v>138</v>
      </c>
      <c r="AW1142" s="14" t="s">
        <v>34</v>
      </c>
      <c r="AX1142" s="14" t="s">
        <v>85</v>
      </c>
      <c r="AY1142" s="276" t="s">
        <v>133</v>
      </c>
    </row>
    <row r="1143" s="2" customFormat="1" ht="33" customHeight="1">
      <c r="A1143" s="38"/>
      <c r="B1143" s="39"/>
      <c r="C1143" s="211" t="s">
        <v>623</v>
      </c>
      <c r="D1143" s="211" t="s">
        <v>134</v>
      </c>
      <c r="E1143" s="212" t="s">
        <v>2059</v>
      </c>
      <c r="F1143" s="213" t="s">
        <v>2060</v>
      </c>
      <c r="G1143" s="214" t="s">
        <v>938</v>
      </c>
      <c r="H1143" s="215">
        <v>147.21799999999999</v>
      </c>
      <c r="I1143" s="216"/>
      <c r="J1143" s="217">
        <f>ROUND(I1143*H1143,2)</f>
        <v>0</v>
      </c>
      <c r="K1143" s="218"/>
      <c r="L1143" s="44"/>
      <c r="M1143" s="219" t="s">
        <v>1</v>
      </c>
      <c r="N1143" s="220" t="s">
        <v>42</v>
      </c>
      <c r="O1143" s="91"/>
      <c r="P1143" s="221">
        <f>O1143*H1143</f>
        <v>0</v>
      </c>
      <c r="Q1143" s="221">
        <v>0</v>
      </c>
      <c r="R1143" s="221">
        <f>Q1143*H1143</f>
        <v>0</v>
      </c>
      <c r="S1143" s="221">
        <v>0</v>
      </c>
      <c r="T1143" s="222">
        <f>S1143*H1143</f>
        <v>0</v>
      </c>
      <c r="U1143" s="38"/>
      <c r="V1143" s="38"/>
      <c r="W1143" s="38"/>
      <c r="X1143" s="38"/>
      <c r="Y1143" s="38"/>
      <c r="Z1143" s="38"/>
      <c r="AA1143" s="38"/>
      <c r="AB1143" s="38"/>
      <c r="AC1143" s="38"/>
      <c r="AD1143" s="38"/>
      <c r="AE1143" s="38"/>
      <c r="AR1143" s="223" t="s">
        <v>161</v>
      </c>
      <c r="AT1143" s="223" t="s">
        <v>134</v>
      </c>
      <c r="AU1143" s="223" t="s">
        <v>87</v>
      </c>
      <c r="AY1143" s="17" t="s">
        <v>133</v>
      </c>
      <c r="BE1143" s="224">
        <f>IF(N1143="základní",J1143,0)</f>
        <v>0</v>
      </c>
      <c r="BF1143" s="224">
        <f>IF(N1143="snížená",J1143,0)</f>
        <v>0</v>
      </c>
      <c r="BG1143" s="224">
        <f>IF(N1143="zákl. přenesená",J1143,0)</f>
        <v>0</v>
      </c>
      <c r="BH1143" s="224">
        <f>IF(N1143="sníž. přenesená",J1143,0)</f>
        <v>0</v>
      </c>
      <c r="BI1143" s="224">
        <f>IF(N1143="nulová",J1143,0)</f>
        <v>0</v>
      </c>
      <c r="BJ1143" s="17" t="s">
        <v>85</v>
      </c>
      <c r="BK1143" s="224">
        <f>ROUND(I1143*H1143,2)</f>
        <v>0</v>
      </c>
      <c r="BL1143" s="17" t="s">
        <v>161</v>
      </c>
      <c r="BM1143" s="223" t="s">
        <v>2061</v>
      </c>
    </row>
    <row r="1144" s="13" customFormat="1">
      <c r="A1144" s="13"/>
      <c r="B1144" s="255"/>
      <c r="C1144" s="256"/>
      <c r="D1144" s="225" t="s">
        <v>939</v>
      </c>
      <c r="E1144" s="257" t="s">
        <v>1</v>
      </c>
      <c r="F1144" s="258" t="s">
        <v>2007</v>
      </c>
      <c r="G1144" s="256"/>
      <c r="H1144" s="259">
        <v>60</v>
      </c>
      <c r="I1144" s="260"/>
      <c r="J1144" s="256"/>
      <c r="K1144" s="256"/>
      <c r="L1144" s="261"/>
      <c r="M1144" s="262"/>
      <c r="N1144" s="263"/>
      <c r="O1144" s="263"/>
      <c r="P1144" s="263"/>
      <c r="Q1144" s="263"/>
      <c r="R1144" s="263"/>
      <c r="S1144" s="263"/>
      <c r="T1144" s="264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65" t="s">
        <v>939</v>
      </c>
      <c r="AU1144" s="265" t="s">
        <v>87</v>
      </c>
      <c r="AV1144" s="13" t="s">
        <v>87</v>
      </c>
      <c r="AW1144" s="13" t="s">
        <v>34</v>
      </c>
      <c r="AX1144" s="13" t="s">
        <v>77</v>
      </c>
      <c r="AY1144" s="265" t="s">
        <v>133</v>
      </c>
    </row>
    <row r="1145" s="13" customFormat="1">
      <c r="A1145" s="13"/>
      <c r="B1145" s="255"/>
      <c r="C1145" s="256"/>
      <c r="D1145" s="225" t="s">
        <v>939</v>
      </c>
      <c r="E1145" s="257" t="s">
        <v>1</v>
      </c>
      <c r="F1145" s="258" t="s">
        <v>2062</v>
      </c>
      <c r="G1145" s="256"/>
      <c r="H1145" s="259">
        <v>87.218000000000004</v>
      </c>
      <c r="I1145" s="260"/>
      <c r="J1145" s="256"/>
      <c r="K1145" s="256"/>
      <c r="L1145" s="261"/>
      <c r="M1145" s="262"/>
      <c r="N1145" s="263"/>
      <c r="O1145" s="263"/>
      <c r="P1145" s="263"/>
      <c r="Q1145" s="263"/>
      <c r="R1145" s="263"/>
      <c r="S1145" s="263"/>
      <c r="T1145" s="264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65" t="s">
        <v>939</v>
      </c>
      <c r="AU1145" s="265" t="s">
        <v>87</v>
      </c>
      <c r="AV1145" s="13" t="s">
        <v>87</v>
      </c>
      <c r="AW1145" s="13" t="s">
        <v>34</v>
      </c>
      <c r="AX1145" s="13" t="s">
        <v>77</v>
      </c>
      <c r="AY1145" s="265" t="s">
        <v>133</v>
      </c>
    </row>
    <row r="1146" s="14" customFormat="1">
      <c r="A1146" s="14"/>
      <c r="B1146" s="266"/>
      <c r="C1146" s="267"/>
      <c r="D1146" s="225" t="s">
        <v>939</v>
      </c>
      <c r="E1146" s="268" t="s">
        <v>1</v>
      </c>
      <c r="F1146" s="269" t="s">
        <v>941</v>
      </c>
      <c r="G1146" s="267"/>
      <c r="H1146" s="270">
        <v>147.21800000000002</v>
      </c>
      <c r="I1146" s="271"/>
      <c r="J1146" s="267"/>
      <c r="K1146" s="267"/>
      <c r="L1146" s="272"/>
      <c r="M1146" s="273"/>
      <c r="N1146" s="274"/>
      <c r="O1146" s="274"/>
      <c r="P1146" s="274"/>
      <c r="Q1146" s="274"/>
      <c r="R1146" s="274"/>
      <c r="S1146" s="274"/>
      <c r="T1146" s="275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T1146" s="276" t="s">
        <v>939</v>
      </c>
      <c r="AU1146" s="276" t="s">
        <v>87</v>
      </c>
      <c r="AV1146" s="14" t="s">
        <v>138</v>
      </c>
      <c r="AW1146" s="14" t="s">
        <v>34</v>
      </c>
      <c r="AX1146" s="14" t="s">
        <v>85</v>
      </c>
      <c r="AY1146" s="276" t="s">
        <v>133</v>
      </c>
    </row>
    <row r="1147" s="2" customFormat="1" ht="24.15" customHeight="1">
      <c r="A1147" s="38"/>
      <c r="B1147" s="39"/>
      <c r="C1147" s="230" t="s">
        <v>2063</v>
      </c>
      <c r="D1147" s="230" t="s">
        <v>574</v>
      </c>
      <c r="E1147" s="231" t="s">
        <v>2064</v>
      </c>
      <c r="F1147" s="232" t="s">
        <v>2065</v>
      </c>
      <c r="G1147" s="233" t="s">
        <v>938</v>
      </c>
      <c r="H1147" s="234">
        <v>170.41800000000001</v>
      </c>
      <c r="I1147" s="235"/>
      <c r="J1147" s="236">
        <f>ROUND(I1147*H1147,2)</f>
        <v>0</v>
      </c>
      <c r="K1147" s="237"/>
      <c r="L1147" s="238"/>
      <c r="M1147" s="239" t="s">
        <v>1</v>
      </c>
      <c r="N1147" s="240" t="s">
        <v>42</v>
      </c>
      <c r="O1147" s="91"/>
      <c r="P1147" s="221">
        <f>O1147*H1147</f>
        <v>0</v>
      </c>
      <c r="Q1147" s="221">
        <v>0</v>
      </c>
      <c r="R1147" s="221">
        <f>Q1147*H1147</f>
        <v>0</v>
      </c>
      <c r="S1147" s="221">
        <v>0</v>
      </c>
      <c r="T1147" s="222">
        <f>S1147*H1147</f>
        <v>0</v>
      </c>
      <c r="U1147" s="38"/>
      <c r="V1147" s="38"/>
      <c r="W1147" s="38"/>
      <c r="X1147" s="38"/>
      <c r="Y1147" s="38"/>
      <c r="Z1147" s="38"/>
      <c r="AA1147" s="38"/>
      <c r="AB1147" s="38"/>
      <c r="AC1147" s="38"/>
      <c r="AD1147" s="38"/>
      <c r="AE1147" s="38"/>
      <c r="AR1147" s="223" t="s">
        <v>191</v>
      </c>
      <c r="AT1147" s="223" t="s">
        <v>574</v>
      </c>
      <c r="AU1147" s="223" t="s">
        <v>87</v>
      </c>
      <c r="AY1147" s="17" t="s">
        <v>133</v>
      </c>
      <c r="BE1147" s="224">
        <f>IF(N1147="základní",J1147,0)</f>
        <v>0</v>
      </c>
      <c r="BF1147" s="224">
        <f>IF(N1147="snížená",J1147,0)</f>
        <v>0</v>
      </c>
      <c r="BG1147" s="224">
        <f>IF(N1147="zákl. přenesená",J1147,0)</f>
        <v>0</v>
      </c>
      <c r="BH1147" s="224">
        <f>IF(N1147="sníž. přenesená",J1147,0)</f>
        <v>0</v>
      </c>
      <c r="BI1147" s="224">
        <f>IF(N1147="nulová",J1147,0)</f>
        <v>0</v>
      </c>
      <c r="BJ1147" s="17" t="s">
        <v>85</v>
      </c>
      <c r="BK1147" s="224">
        <f>ROUND(I1147*H1147,2)</f>
        <v>0</v>
      </c>
      <c r="BL1147" s="17" t="s">
        <v>161</v>
      </c>
      <c r="BM1147" s="223" t="s">
        <v>2066</v>
      </c>
    </row>
    <row r="1148" s="2" customFormat="1" ht="24.15" customHeight="1">
      <c r="A1148" s="38"/>
      <c r="B1148" s="39"/>
      <c r="C1148" s="211" t="s">
        <v>626</v>
      </c>
      <c r="D1148" s="211" t="s">
        <v>134</v>
      </c>
      <c r="E1148" s="212" t="s">
        <v>2067</v>
      </c>
      <c r="F1148" s="213" t="s">
        <v>2068</v>
      </c>
      <c r="G1148" s="214" t="s">
        <v>938</v>
      </c>
      <c r="H1148" s="215">
        <v>3.5499999999999998</v>
      </c>
      <c r="I1148" s="216"/>
      <c r="J1148" s="217">
        <f>ROUND(I1148*H1148,2)</f>
        <v>0</v>
      </c>
      <c r="K1148" s="218"/>
      <c r="L1148" s="44"/>
      <c r="M1148" s="219" t="s">
        <v>1</v>
      </c>
      <c r="N1148" s="220" t="s">
        <v>42</v>
      </c>
      <c r="O1148" s="91"/>
      <c r="P1148" s="221">
        <f>O1148*H1148</f>
        <v>0</v>
      </c>
      <c r="Q1148" s="221">
        <v>0</v>
      </c>
      <c r="R1148" s="221">
        <f>Q1148*H1148</f>
        <v>0</v>
      </c>
      <c r="S1148" s="221">
        <v>0</v>
      </c>
      <c r="T1148" s="222">
        <f>S1148*H1148</f>
        <v>0</v>
      </c>
      <c r="U1148" s="38"/>
      <c r="V1148" s="38"/>
      <c r="W1148" s="38"/>
      <c r="X1148" s="38"/>
      <c r="Y1148" s="38"/>
      <c r="Z1148" s="38"/>
      <c r="AA1148" s="38"/>
      <c r="AB1148" s="38"/>
      <c r="AC1148" s="38"/>
      <c r="AD1148" s="38"/>
      <c r="AE1148" s="38"/>
      <c r="AR1148" s="223" t="s">
        <v>161</v>
      </c>
      <c r="AT1148" s="223" t="s">
        <v>134</v>
      </c>
      <c r="AU1148" s="223" t="s">
        <v>87</v>
      </c>
      <c r="AY1148" s="17" t="s">
        <v>133</v>
      </c>
      <c r="BE1148" s="224">
        <f>IF(N1148="základní",J1148,0)</f>
        <v>0</v>
      </c>
      <c r="BF1148" s="224">
        <f>IF(N1148="snížená",J1148,0)</f>
        <v>0</v>
      </c>
      <c r="BG1148" s="224">
        <f>IF(N1148="zákl. přenesená",J1148,0)</f>
        <v>0</v>
      </c>
      <c r="BH1148" s="224">
        <f>IF(N1148="sníž. přenesená",J1148,0)</f>
        <v>0</v>
      </c>
      <c r="BI1148" s="224">
        <f>IF(N1148="nulová",J1148,0)</f>
        <v>0</v>
      </c>
      <c r="BJ1148" s="17" t="s">
        <v>85</v>
      </c>
      <c r="BK1148" s="224">
        <f>ROUND(I1148*H1148,2)</f>
        <v>0</v>
      </c>
      <c r="BL1148" s="17" t="s">
        <v>161</v>
      </c>
      <c r="BM1148" s="223" t="s">
        <v>2069</v>
      </c>
    </row>
    <row r="1149" s="13" customFormat="1">
      <c r="A1149" s="13"/>
      <c r="B1149" s="255"/>
      <c r="C1149" s="256"/>
      <c r="D1149" s="225" t="s">
        <v>939</v>
      </c>
      <c r="E1149" s="257" t="s">
        <v>1</v>
      </c>
      <c r="F1149" s="258" t="s">
        <v>2070</v>
      </c>
      <c r="G1149" s="256"/>
      <c r="H1149" s="259">
        <v>3.5499999999999998</v>
      </c>
      <c r="I1149" s="260"/>
      <c r="J1149" s="256"/>
      <c r="K1149" s="256"/>
      <c r="L1149" s="261"/>
      <c r="M1149" s="262"/>
      <c r="N1149" s="263"/>
      <c r="O1149" s="263"/>
      <c r="P1149" s="263"/>
      <c r="Q1149" s="263"/>
      <c r="R1149" s="263"/>
      <c r="S1149" s="263"/>
      <c r="T1149" s="264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265" t="s">
        <v>939</v>
      </c>
      <c r="AU1149" s="265" t="s">
        <v>87</v>
      </c>
      <c r="AV1149" s="13" t="s">
        <v>87</v>
      </c>
      <c r="AW1149" s="13" t="s">
        <v>34</v>
      </c>
      <c r="AX1149" s="13" t="s">
        <v>77</v>
      </c>
      <c r="AY1149" s="265" t="s">
        <v>133</v>
      </c>
    </row>
    <row r="1150" s="14" customFormat="1">
      <c r="A1150" s="14"/>
      <c r="B1150" s="266"/>
      <c r="C1150" s="267"/>
      <c r="D1150" s="225" t="s">
        <v>939</v>
      </c>
      <c r="E1150" s="268" t="s">
        <v>1</v>
      </c>
      <c r="F1150" s="269" t="s">
        <v>941</v>
      </c>
      <c r="G1150" s="267"/>
      <c r="H1150" s="270">
        <v>3.5499999999999998</v>
      </c>
      <c r="I1150" s="271"/>
      <c r="J1150" s="267"/>
      <c r="K1150" s="267"/>
      <c r="L1150" s="272"/>
      <c r="M1150" s="273"/>
      <c r="N1150" s="274"/>
      <c r="O1150" s="274"/>
      <c r="P1150" s="274"/>
      <c r="Q1150" s="274"/>
      <c r="R1150" s="274"/>
      <c r="S1150" s="274"/>
      <c r="T1150" s="275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T1150" s="276" t="s">
        <v>939</v>
      </c>
      <c r="AU1150" s="276" t="s">
        <v>87</v>
      </c>
      <c r="AV1150" s="14" t="s">
        <v>138</v>
      </c>
      <c r="AW1150" s="14" t="s">
        <v>34</v>
      </c>
      <c r="AX1150" s="14" t="s">
        <v>85</v>
      </c>
      <c r="AY1150" s="276" t="s">
        <v>133</v>
      </c>
    </row>
    <row r="1151" s="2" customFormat="1" ht="16.5" customHeight="1">
      <c r="A1151" s="38"/>
      <c r="B1151" s="39"/>
      <c r="C1151" s="211" t="s">
        <v>2071</v>
      </c>
      <c r="D1151" s="211" t="s">
        <v>134</v>
      </c>
      <c r="E1151" s="212" t="s">
        <v>2072</v>
      </c>
      <c r="F1151" s="213" t="s">
        <v>2073</v>
      </c>
      <c r="G1151" s="214" t="s">
        <v>304</v>
      </c>
      <c r="H1151" s="215">
        <v>191.03399999999999</v>
      </c>
      <c r="I1151" s="216"/>
      <c r="J1151" s="217">
        <f>ROUND(I1151*H1151,2)</f>
        <v>0</v>
      </c>
      <c r="K1151" s="218"/>
      <c r="L1151" s="44"/>
      <c r="M1151" s="219" t="s">
        <v>1</v>
      </c>
      <c r="N1151" s="220" t="s">
        <v>42</v>
      </c>
      <c r="O1151" s="91"/>
      <c r="P1151" s="221">
        <f>O1151*H1151</f>
        <v>0</v>
      </c>
      <c r="Q1151" s="221">
        <v>0</v>
      </c>
      <c r="R1151" s="221">
        <f>Q1151*H1151</f>
        <v>0</v>
      </c>
      <c r="S1151" s="221">
        <v>0</v>
      </c>
      <c r="T1151" s="222">
        <f>S1151*H1151</f>
        <v>0</v>
      </c>
      <c r="U1151" s="38"/>
      <c r="V1151" s="38"/>
      <c r="W1151" s="38"/>
      <c r="X1151" s="38"/>
      <c r="Y1151" s="38"/>
      <c r="Z1151" s="38"/>
      <c r="AA1151" s="38"/>
      <c r="AB1151" s="38"/>
      <c r="AC1151" s="38"/>
      <c r="AD1151" s="38"/>
      <c r="AE1151" s="38"/>
      <c r="AR1151" s="223" t="s">
        <v>161</v>
      </c>
      <c r="AT1151" s="223" t="s">
        <v>134</v>
      </c>
      <c r="AU1151" s="223" t="s">
        <v>87</v>
      </c>
      <c r="AY1151" s="17" t="s">
        <v>133</v>
      </c>
      <c r="BE1151" s="224">
        <f>IF(N1151="základní",J1151,0)</f>
        <v>0</v>
      </c>
      <c r="BF1151" s="224">
        <f>IF(N1151="snížená",J1151,0)</f>
        <v>0</v>
      </c>
      <c r="BG1151" s="224">
        <f>IF(N1151="zákl. přenesená",J1151,0)</f>
        <v>0</v>
      </c>
      <c r="BH1151" s="224">
        <f>IF(N1151="sníž. přenesená",J1151,0)</f>
        <v>0</v>
      </c>
      <c r="BI1151" s="224">
        <f>IF(N1151="nulová",J1151,0)</f>
        <v>0</v>
      </c>
      <c r="BJ1151" s="17" t="s">
        <v>85</v>
      </c>
      <c r="BK1151" s="224">
        <f>ROUND(I1151*H1151,2)</f>
        <v>0</v>
      </c>
      <c r="BL1151" s="17" t="s">
        <v>161</v>
      </c>
      <c r="BM1151" s="223" t="s">
        <v>2074</v>
      </c>
    </row>
    <row r="1152" s="2" customFormat="1" ht="16.5" customHeight="1">
      <c r="A1152" s="38"/>
      <c r="B1152" s="39"/>
      <c r="C1152" s="211" t="s">
        <v>630</v>
      </c>
      <c r="D1152" s="211" t="s">
        <v>134</v>
      </c>
      <c r="E1152" s="212" t="s">
        <v>2075</v>
      </c>
      <c r="F1152" s="213" t="s">
        <v>2076</v>
      </c>
      <c r="G1152" s="214" t="s">
        <v>1050</v>
      </c>
      <c r="H1152" s="215">
        <v>4</v>
      </c>
      <c r="I1152" s="216"/>
      <c r="J1152" s="217">
        <f>ROUND(I1152*H1152,2)</f>
        <v>0</v>
      </c>
      <c r="K1152" s="218"/>
      <c r="L1152" s="44"/>
      <c r="M1152" s="219" t="s">
        <v>1</v>
      </c>
      <c r="N1152" s="220" t="s">
        <v>42</v>
      </c>
      <c r="O1152" s="91"/>
      <c r="P1152" s="221">
        <f>O1152*H1152</f>
        <v>0</v>
      </c>
      <c r="Q1152" s="221">
        <v>0</v>
      </c>
      <c r="R1152" s="221">
        <f>Q1152*H1152</f>
        <v>0</v>
      </c>
      <c r="S1152" s="221">
        <v>0</v>
      </c>
      <c r="T1152" s="222">
        <f>S1152*H1152</f>
        <v>0</v>
      </c>
      <c r="U1152" s="38"/>
      <c r="V1152" s="38"/>
      <c r="W1152" s="38"/>
      <c r="X1152" s="38"/>
      <c r="Y1152" s="38"/>
      <c r="Z1152" s="38"/>
      <c r="AA1152" s="38"/>
      <c r="AB1152" s="38"/>
      <c r="AC1152" s="38"/>
      <c r="AD1152" s="38"/>
      <c r="AE1152" s="38"/>
      <c r="AR1152" s="223" t="s">
        <v>161</v>
      </c>
      <c r="AT1152" s="223" t="s">
        <v>134</v>
      </c>
      <c r="AU1152" s="223" t="s">
        <v>87</v>
      </c>
      <c r="AY1152" s="17" t="s">
        <v>133</v>
      </c>
      <c r="BE1152" s="224">
        <f>IF(N1152="základní",J1152,0)</f>
        <v>0</v>
      </c>
      <c r="BF1152" s="224">
        <f>IF(N1152="snížená",J1152,0)</f>
        <v>0</v>
      </c>
      <c r="BG1152" s="224">
        <f>IF(N1152="zákl. přenesená",J1152,0)</f>
        <v>0</v>
      </c>
      <c r="BH1152" s="224">
        <f>IF(N1152="sníž. přenesená",J1152,0)</f>
        <v>0</v>
      </c>
      <c r="BI1152" s="224">
        <f>IF(N1152="nulová",J1152,0)</f>
        <v>0</v>
      </c>
      <c r="BJ1152" s="17" t="s">
        <v>85</v>
      </c>
      <c r="BK1152" s="224">
        <f>ROUND(I1152*H1152,2)</f>
        <v>0</v>
      </c>
      <c r="BL1152" s="17" t="s">
        <v>161</v>
      </c>
      <c r="BM1152" s="223" t="s">
        <v>2077</v>
      </c>
    </row>
    <row r="1153" s="2" customFormat="1" ht="16.5" customHeight="1">
      <c r="A1153" s="38"/>
      <c r="B1153" s="39"/>
      <c r="C1153" s="211" t="s">
        <v>2078</v>
      </c>
      <c r="D1153" s="211" t="s">
        <v>134</v>
      </c>
      <c r="E1153" s="212" t="s">
        <v>2079</v>
      </c>
      <c r="F1153" s="213" t="s">
        <v>2080</v>
      </c>
      <c r="G1153" s="214" t="s">
        <v>304</v>
      </c>
      <c r="H1153" s="215">
        <v>8.6199999999999992</v>
      </c>
      <c r="I1153" s="216"/>
      <c r="J1153" s="217">
        <f>ROUND(I1153*H1153,2)</f>
        <v>0</v>
      </c>
      <c r="K1153" s="218"/>
      <c r="L1153" s="44"/>
      <c r="M1153" s="219" t="s">
        <v>1</v>
      </c>
      <c r="N1153" s="220" t="s">
        <v>42</v>
      </c>
      <c r="O1153" s="91"/>
      <c r="P1153" s="221">
        <f>O1153*H1153</f>
        <v>0</v>
      </c>
      <c r="Q1153" s="221">
        <v>0</v>
      </c>
      <c r="R1153" s="221">
        <f>Q1153*H1153</f>
        <v>0</v>
      </c>
      <c r="S1153" s="221">
        <v>0</v>
      </c>
      <c r="T1153" s="222">
        <f>S1153*H1153</f>
        <v>0</v>
      </c>
      <c r="U1153" s="38"/>
      <c r="V1153" s="38"/>
      <c r="W1153" s="38"/>
      <c r="X1153" s="38"/>
      <c r="Y1153" s="38"/>
      <c r="Z1153" s="38"/>
      <c r="AA1153" s="38"/>
      <c r="AB1153" s="38"/>
      <c r="AC1153" s="38"/>
      <c r="AD1153" s="38"/>
      <c r="AE1153" s="38"/>
      <c r="AR1153" s="223" t="s">
        <v>161</v>
      </c>
      <c r="AT1153" s="223" t="s">
        <v>134</v>
      </c>
      <c r="AU1153" s="223" t="s">
        <v>87</v>
      </c>
      <c r="AY1153" s="17" t="s">
        <v>133</v>
      </c>
      <c r="BE1153" s="224">
        <f>IF(N1153="základní",J1153,0)</f>
        <v>0</v>
      </c>
      <c r="BF1153" s="224">
        <f>IF(N1153="snížená",J1153,0)</f>
        <v>0</v>
      </c>
      <c r="BG1153" s="224">
        <f>IF(N1153="zákl. přenesená",J1153,0)</f>
        <v>0</v>
      </c>
      <c r="BH1153" s="224">
        <f>IF(N1153="sníž. přenesená",J1153,0)</f>
        <v>0</v>
      </c>
      <c r="BI1153" s="224">
        <f>IF(N1153="nulová",J1153,0)</f>
        <v>0</v>
      </c>
      <c r="BJ1153" s="17" t="s">
        <v>85</v>
      </c>
      <c r="BK1153" s="224">
        <f>ROUND(I1153*H1153,2)</f>
        <v>0</v>
      </c>
      <c r="BL1153" s="17" t="s">
        <v>161</v>
      </c>
      <c r="BM1153" s="223" t="s">
        <v>2081</v>
      </c>
    </row>
    <row r="1154" s="13" customFormat="1">
      <c r="A1154" s="13"/>
      <c r="B1154" s="255"/>
      <c r="C1154" s="256"/>
      <c r="D1154" s="225" t="s">
        <v>939</v>
      </c>
      <c r="E1154" s="257" t="s">
        <v>1</v>
      </c>
      <c r="F1154" s="258" t="s">
        <v>2082</v>
      </c>
      <c r="G1154" s="256"/>
      <c r="H1154" s="259">
        <v>8.6199999999999992</v>
      </c>
      <c r="I1154" s="260"/>
      <c r="J1154" s="256"/>
      <c r="K1154" s="256"/>
      <c r="L1154" s="261"/>
      <c r="M1154" s="262"/>
      <c r="N1154" s="263"/>
      <c r="O1154" s="263"/>
      <c r="P1154" s="263"/>
      <c r="Q1154" s="263"/>
      <c r="R1154" s="263"/>
      <c r="S1154" s="263"/>
      <c r="T1154" s="264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265" t="s">
        <v>939</v>
      </c>
      <c r="AU1154" s="265" t="s">
        <v>87</v>
      </c>
      <c r="AV1154" s="13" t="s">
        <v>87</v>
      </c>
      <c r="AW1154" s="13" t="s">
        <v>34</v>
      </c>
      <c r="AX1154" s="13" t="s">
        <v>77</v>
      </c>
      <c r="AY1154" s="265" t="s">
        <v>133</v>
      </c>
    </row>
    <row r="1155" s="14" customFormat="1">
      <c r="A1155" s="14"/>
      <c r="B1155" s="266"/>
      <c r="C1155" s="267"/>
      <c r="D1155" s="225" t="s">
        <v>939</v>
      </c>
      <c r="E1155" s="268" t="s">
        <v>1</v>
      </c>
      <c r="F1155" s="269" t="s">
        <v>941</v>
      </c>
      <c r="G1155" s="267"/>
      <c r="H1155" s="270">
        <v>8.6199999999999992</v>
      </c>
      <c r="I1155" s="271"/>
      <c r="J1155" s="267"/>
      <c r="K1155" s="267"/>
      <c r="L1155" s="272"/>
      <c r="M1155" s="273"/>
      <c r="N1155" s="274"/>
      <c r="O1155" s="274"/>
      <c r="P1155" s="274"/>
      <c r="Q1155" s="274"/>
      <c r="R1155" s="274"/>
      <c r="S1155" s="274"/>
      <c r="T1155" s="275"/>
      <c r="U1155" s="14"/>
      <c r="V1155" s="14"/>
      <c r="W1155" s="14"/>
      <c r="X1155" s="14"/>
      <c r="Y1155" s="14"/>
      <c r="Z1155" s="14"/>
      <c r="AA1155" s="14"/>
      <c r="AB1155" s="14"/>
      <c r="AC1155" s="14"/>
      <c r="AD1155" s="14"/>
      <c r="AE1155" s="14"/>
      <c r="AT1155" s="276" t="s">
        <v>939</v>
      </c>
      <c r="AU1155" s="276" t="s">
        <v>87</v>
      </c>
      <c r="AV1155" s="14" t="s">
        <v>138</v>
      </c>
      <c r="AW1155" s="14" t="s">
        <v>34</v>
      </c>
      <c r="AX1155" s="14" t="s">
        <v>85</v>
      </c>
      <c r="AY1155" s="276" t="s">
        <v>133</v>
      </c>
    </row>
    <row r="1156" s="2" customFormat="1" ht="24.15" customHeight="1">
      <c r="A1156" s="38"/>
      <c r="B1156" s="39"/>
      <c r="C1156" s="211" t="s">
        <v>633</v>
      </c>
      <c r="D1156" s="211" t="s">
        <v>134</v>
      </c>
      <c r="E1156" s="212" t="s">
        <v>2083</v>
      </c>
      <c r="F1156" s="213" t="s">
        <v>2084</v>
      </c>
      <c r="G1156" s="214" t="s">
        <v>986</v>
      </c>
      <c r="H1156" s="215">
        <v>5.2729999999999997</v>
      </c>
      <c r="I1156" s="216"/>
      <c r="J1156" s="217">
        <f>ROUND(I1156*H1156,2)</f>
        <v>0</v>
      </c>
      <c r="K1156" s="218"/>
      <c r="L1156" s="44"/>
      <c r="M1156" s="219" t="s">
        <v>1</v>
      </c>
      <c r="N1156" s="220" t="s">
        <v>42</v>
      </c>
      <c r="O1156" s="91"/>
      <c r="P1156" s="221">
        <f>O1156*H1156</f>
        <v>0</v>
      </c>
      <c r="Q1156" s="221">
        <v>0</v>
      </c>
      <c r="R1156" s="221">
        <f>Q1156*H1156</f>
        <v>0</v>
      </c>
      <c r="S1156" s="221">
        <v>0</v>
      </c>
      <c r="T1156" s="222">
        <f>S1156*H1156</f>
        <v>0</v>
      </c>
      <c r="U1156" s="38"/>
      <c r="V1156" s="38"/>
      <c r="W1156" s="38"/>
      <c r="X1156" s="38"/>
      <c r="Y1156" s="38"/>
      <c r="Z1156" s="38"/>
      <c r="AA1156" s="38"/>
      <c r="AB1156" s="38"/>
      <c r="AC1156" s="38"/>
      <c r="AD1156" s="38"/>
      <c r="AE1156" s="38"/>
      <c r="AR1156" s="223" t="s">
        <v>161</v>
      </c>
      <c r="AT1156" s="223" t="s">
        <v>134</v>
      </c>
      <c r="AU1156" s="223" t="s">
        <v>87</v>
      </c>
      <c r="AY1156" s="17" t="s">
        <v>133</v>
      </c>
      <c r="BE1156" s="224">
        <f>IF(N1156="základní",J1156,0)</f>
        <v>0</v>
      </c>
      <c r="BF1156" s="224">
        <f>IF(N1156="snížená",J1156,0)</f>
        <v>0</v>
      </c>
      <c r="BG1156" s="224">
        <f>IF(N1156="zákl. přenesená",J1156,0)</f>
        <v>0</v>
      </c>
      <c r="BH1156" s="224">
        <f>IF(N1156="sníž. přenesená",J1156,0)</f>
        <v>0</v>
      </c>
      <c r="BI1156" s="224">
        <f>IF(N1156="nulová",J1156,0)</f>
        <v>0</v>
      </c>
      <c r="BJ1156" s="17" t="s">
        <v>85</v>
      </c>
      <c r="BK1156" s="224">
        <f>ROUND(I1156*H1156,2)</f>
        <v>0</v>
      </c>
      <c r="BL1156" s="17" t="s">
        <v>161</v>
      </c>
      <c r="BM1156" s="223" t="s">
        <v>2085</v>
      </c>
    </row>
    <row r="1157" s="11" customFormat="1" ht="22.8" customHeight="1">
      <c r="A1157" s="11"/>
      <c r="B1157" s="197"/>
      <c r="C1157" s="198"/>
      <c r="D1157" s="199" t="s">
        <v>76</v>
      </c>
      <c r="E1157" s="253" t="s">
        <v>2086</v>
      </c>
      <c r="F1157" s="253" t="s">
        <v>2087</v>
      </c>
      <c r="G1157" s="198"/>
      <c r="H1157" s="198"/>
      <c r="I1157" s="201"/>
      <c r="J1157" s="254">
        <f>BK1157</f>
        <v>0</v>
      </c>
      <c r="K1157" s="198"/>
      <c r="L1157" s="203"/>
      <c r="M1157" s="204"/>
      <c r="N1157" s="205"/>
      <c r="O1157" s="205"/>
      <c r="P1157" s="206">
        <f>SUM(P1158:P1225)</f>
        <v>0</v>
      </c>
      <c r="Q1157" s="205"/>
      <c r="R1157" s="206">
        <f>SUM(R1158:R1225)</f>
        <v>0</v>
      </c>
      <c r="S1157" s="205"/>
      <c r="T1157" s="207">
        <f>SUM(T1158:T1225)</f>
        <v>0</v>
      </c>
      <c r="U1157" s="11"/>
      <c r="V1157" s="11"/>
      <c r="W1157" s="11"/>
      <c r="X1157" s="11"/>
      <c r="Y1157" s="11"/>
      <c r="Z1157" s="11"/>
      <c r="AA1157" s="11"/>
      <c r="AB1157" s="11"/>
      <c r="AC1157" s="11"/>
      <c r="AD1157" s="11"/>
      <c r="AE1157" s="11"/>
      <c r="AR1157" s="208" t="s">
        <v>87</v>
      </c>
      <c r="AT1157" s="209" t="s">
        <v>76</v>
      </c>
      <c r="AU1157" s="209" t="s">
        <v>85</v>
      </c>
      <c r="AY1157" s="208" t="s">
        <v>133</v>
      </c>
      <c r="BK1157" s="210">
        <f>SUM(BK1158:BK1225)</f>
        <v>0</v>
      </c>
    </row>
    <row r="1158" s="2" customFormat="1" ht="16.5" customHeight="1">
      <c r="A1158" s="38"/>
      <c r="B1158" s="39"/>
      <c r="C1158" s="211" t="s">
        <v>2088</v>
      </c>
      <c r="D1158" s="211" t="s">
        <v>134</v>
      </c>
      <c r="E1158" s="212" t="s">
        <v>2089</v>
      </c>
      <c r="F1158" s="213" t="s">
        <v>2090</v>
      </c>
      <c r="G1158" s="214" t="s">
        <v>938</v>
      </c>
      <c r="H1158" s="215">
        <v>113.491</v>
      </c>
      <c r="I1158" s="216"/>
      <c r="J1158" s="217">
        <f>ROUND(I1158*H1158,2)</f>
        <v>0</v>
      </c>
      <c r="K1158" s="218"/>
      <c r="L1158" s="44"/>
      <c r="M1158" s="219" t="s">
        <v>1</v>
      </c>
      <c r="N1158" s="220" t="s">
        <v>42</v>
      </c>
      <c r="O1158" s="91"/>
      <c r="P1158" s="221">
        <f>O1158*H1158</f>
        <v>0</v>
      </c>
      <c r="Q1158" s="221">
        <v>0</v>
      </c>
      <c r="R1158" s="221">
        <f>Q1158*H1158</f>
        <v>0</v>
      </c>
      <c r="S1158" s="221">
        <v>0</v>
      </c>
      <c r="T1158" s="222">
        <f>S1158*H1158</f>
        <v>0</v>
      </c>
      <c r="U1158" s="38"/>
      <c r="V1158" s="38"/>
      <c r="W1158" s="38"/>
      <c r="X1158" s="38"/>
      <c r="Y1158" s="38"/>
      <c r="Z1158" s="38"/>
      <c r="AA1158" s="38"/>
      <c r="AB1158" s="38"/>
      <c r="AC1158" s="38"/>
      <c r="AD1158" s="38"/>
      <c r="AE1158" s="38"/>
      <c r="AR1158" s="223" t="s">
        <v>161</v>
      </c>
      <c r="AT1158" s="223" t="s">
        <v>134</v>
      </c>
      <c r="AU1158" s="223" t="s">
        <v>87</v>
      </c>
      <c r="AY1158" s="17" t="s">
        <v>133</v>
      </c>
      <c r="BE1158" s="224">
        <f>IF(N1158="základní",J1158,0)</f>
        <v>0</v>
      </c>
      <c r="BF1158" s="224">
        <f>IF(N1158="snížená",J1158,0)</f>
        <v>0</v>
      </c>
      <c r="BG1158" s="224">
        <f>IF(N1158="zákl. přenesená",J1158,0)</f>
        <v>0</v>
      </c>
      <c r="BH1158" s="224">
        <f>IF(N1158="sníž. přenesená",J1158,0)</f>
        <v>0</v>
      </c>
      <c r="BI1158" s="224">
        <f>IF(N1158="nulová",J1158,0)</f>
        <v>0</v>
      </c>
      <c r="BJ1158" s="17" t="s">
        <v>85</v>
      </c>
      <c r="BK1158" s="224">
        <f>ROUND(I1158*H1158,2)</f>
        <v>0</v>
      </c>
      <c r="BL1158" s="17" t="s">
        <v>161</v>
      </c>
      <c r="BM1158" s="223" t="s">
        <v>2091</v>
      </c>
    </row>
    <row r="1159" s="15" customFormat="1">
      <c r="A1159" s="15"/>
      <c r="B1159" s="277"/>
      <c r="C1159" s="278"/>
      <c r="D1159" s="225" t="s">
        <v>939</v>
      </c>
      <c r="E1159" s="279" t="s">
        <v>1</v>
      </c>
      <c r="F1159" s="280" t="s">
        <v>1083</v>
      </c>
      <c r="G1159" s="278"/>
      <c r="H1159" s="279" t="s">
        <v>1</v>
      </c>
      <c r="I1159" s="281"/>
      <c r="J1159" s="278"/>
      <c r="K1159" s="278"/>
      <c r="L1159" s="282"/>
      <c r="M1159" s="283"/>
      <c r="N1159" s="284"/>
      <c r="O1159" s="284"/>
      <c r="P1159" s="284"/>
      <c r="Q1159" s="284"/>
      <c r="R1159" s="284"/>
      <c r="S1159" s="284"/>
      <c r="T1159" s="285"/>
      <c r="U1159" s="15"/>
      <c r="V1159" s="15"/>
      <c r="W1159" s="15"/>
      <c r="X1159" s="15"/>
      <c r="Y1159" s="15"/>
      <c r="Z1159" s="15"/>
      <c r="AA1159" s="15"/>
      <c r="AB1159" s="15"/>
      <c r="AC1159" s="15"/>
      <c r="AD1159" s="15"/>
      <c r="AE1159" s="15"/>
      <c r="AT1159" s="286" t="s">
        <v>939</v>
      </c>
      <c r="AU1159" s="286" t="s">
        <v>87</v>
      </c>
      <c r="AV1159" s="15" t="s">
        <v>85</v>
      </c>
      <c r="AW1159" s="15" t="s">
        <v>34</v>
      </c>
      <c r="AX1159" s="15" t="s">
        <v>77</v>
      </c>
      <c r="AY1159" s="286" t="s">
        <v>133</v>
      </c>
    </row>
    <row r="1160" s="13" customFormat="1">
      <c r="A1160" s="13"/>
      <c r="B1160" s="255"/>
      <c r="C1160" s="256"/>
      <c r="D1160" s="225" t="s">
        <v>939</v>
      </c>
      <c r="E1160" s="257" t="s">
        <v>1</v>
      </c>
      <c r="F1160" s="258" t="s">
        <v>2092</v>
      </c>
      <c r="G1160" s="256"/>
      <c r="H1160" s="259">
        <v>15.689</v>
      </c>
      <c r="I1160" s="260"/>
      <c r="J1160" s="256"/>
      <c r="K1160" s="256"/>
      <c r="L1160" s="261"/>
      <c r="M1160" s="262"/>
      <c r="N1160" s="263"/>
      <c r="O1160" s="263"/>
      <c r="P1160" s="263"/>
      <c r="Q1160" s="263"/>
      <c r="R1160" s="263"/>
      <c r="S1160" s="263"/>
      <c r="T1160" s="264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T1160" s="265" t="s">
        <v>939</v>
      </c>
      <c r="AU1160" s="265" t="s">
        <v>87</v>
      </c>
      <c r="AV1160" s="13" t="s">
        <v>87</v>
      </c>
      <c r="AW1160" s="13" t="s">
        <v>34</v>
      </c>
      <c r="AX1160" s="13" t="s">
        <v>77</v>
      </c>
      <c r="AY1160" s="265" t="s">
        <v>133</v>
      </c>
    </row>
    <row r="1161" s="13" customFormat="1">
      <c r="A1161" s="13"/>
      <c r="B1161" s="255"/>
      <c r="C1161" s="256"/>
      <c r="D1161" s="225" t="s">
        <v>939</v>
      </c>
      <c r="E1161" s="257" t="s">
        <v>1</v>
      </c>
      <c r="F1161" s="258" t="s">
        <v>2093</v>
      </c>
      <c r="G1161" s="256"/>
      <c r="H1161" s="259">
        <v>15.786</v>
      </c>
      <c r="I1161" s="260"/>
      <c r="J1161" s="256"/>
      <c r="K1161" s="256"/>
      <c r="L1161" s="261"/>
      <c r="M1161" s="262"/>
      <c r="N1161" s="263"/>
      <c r="O1161" s="263"/>
      <c r="P1161" s="263"/>
      <c r="Q1161" s="263"/>
      <c r="R1161" s="263"/>
      <c r="S1161" s="263"/>
      <c r="T1161" s="264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T1161" s="265" t="s">
        <v>939</v>
      </c>
      <c r="AU1161" s="265" t="s">
        <v>87</v>
      </c>
      <c r="AV1161" s="13" t="s">
        <v>87</v>
      </c>
      <c r="AW1161" s="13" t="s">
        <v>34</v>
      </c>
      <c r="AX1161" s="13" t="s">
        <v>77</v>
      </c>
      <c r="AY1161" s="265" t="s">
        <v>133</v>
      </c>
    </row>
    <row r="1162" s="13" customFormat="1">
      <c r="A1162" s="13"/>
      <c r="B1162" s="255"/>
      <c r="C1162" s="256"/>
      <c r="D1162" s="225" t="s">
        <v>939</v>
      </c>
      <c r="E1162" s="257" t="s">
        <v>1</v>
      </c>
      <c r="F1162" s="258" t="s">
        <v>2094</v>
      </c>
      <c r="G1162" s="256"/>
      <c r="H1162" s="259">
        <v>3.2000000000000002</v>
      </c>
      <c r="I1162" s="260"/>
      <c r="J1162" s="256"/>
      <c r="K1162" s="256"/>
      <c r="L1162" s="261"/>
      <c r="M1162" s="262"/>
      <c r="N1162" s="263"/>
      <c r="O1162" s="263"/>
      <c r="P1162" s="263"/>
      <c r="Q1162" s="263"/>
      <c r="R1162" s="263"/>
      <c r="S1162" s="263"/>
      <c r="T1162" s="264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T1162" s="265" t="s">
        <v>939</v>
      </c>
      <c r="AU1162" s="265" t="s">
        <v>87</v>
      </c>
      <c r="AV1162" s="13" t="s">
        <v>87</v>
      </c>
      <c r="AW1162" s="13" t="s">
        <v>34</v>
      </c>
      <c r="AX1162" s="13" t="s">
        <v>77</v>
      </c>
      <c r="AY1162" s="265" t="s">
        <v>133</v>
      </c>
    </row>
    <row r="1163" s="15" customFormat="1">
      <c r="A1163" s="15"/>
      <c r="B1163" s="277"/>
      <c r="C1163" s="278"/>
      <c r="D1163" s="225" t="s">
        <v>939</v>
      </c>
      <c r="E1163" s="279" t="s">
        <v>1</v>
      </c>
      <c r="F1163" s="280" t="s">
        <v>1042</v>
      </c>
      <c r="G1163" s="278"/>
      <c r="H1163" s="279" t="s">
        <v>1</v>
      </c>
      <c r="I1163" s="281"/>
      <c r="J1163" s="278"/>
      <c r="K1163" s="278"/>
      <c r="L1163" s="282"/>
      <c r="M1163" s="283"/>
      <c r="N1163" s="284"/>
      <c r="O1163" s="284"/>
      <c r="P1163" s="284"/>
      <c r="Q1163" s="284"/>
      <c r="R1163" s="284"/>
      <c r="S1163" s="284"/>
      <c r="T1163" s="285"/>
      <c r="U1163" s="15"/>
      <c r="V1163" s="15"/>
      <c r="W1163" s="15"/>
      <c r="X1163" s="15"/>
      <c r="Y1163" s="15"/>
      <c r="Z1163" s="15"/>
      <c r="AA1163" s="15"/>
      <c r="AB1163" s="15"/>
      <c r="AC1163" s="15"/>
      <c r="AD1163" s="15"/>
      <c r="AE1163" s="15"/>
      <c r="AT1163" s="286" t="s">
        <v>939</v>
      </c>
      <c r="AU1163" s="286" t="s">
        <v>87</v>
      </c>
      <c r="AV1163" s="15" t="s">
        <v>85</v>
      </c>
      <c r="AW1163" s="15" t="s">
        <v>34</v>
      </c>
      <c r="AX1163" s="15" t="s">
        <v>77</v>
      </c>
      <c r="AY1163" s="286" t="s">
        <v>133</v>
      </c>
    </row>
    <row r="1164" s="13" customFormat="1">
      <c r="A1164" s="13"/>
      <c r="B1164" s="255"/>
      <c r="C1164" s="256"/>
      <c r="D1164" s="225" t="s">
        <v>939</v>
      </c>
      <c r="E1164" s="257" t="s">
        <v>1</v>
      </c>
      <c r="F1164" s="258" t="s">
        <v>2095</v>
      </c>
      <c r="G1164" s="256"/>
      <c r="H1164" s="259">
        <v>7.2000000000000002</v>
      </c>
      <c r="I1164" s="260"/>
      <c r="J1164" s="256"/>
      <c r="K1164" s="256"/>
      <c r="L1164" s="261"/>
      <c r="M1164" s="262"/>
      <c r="N1164" s="263"/>
      <c r="O1164" s="263"/>
      <c r="P1164" s="263"/>
      <c r="Q1164" s="263"/>
      <c r="R1164" s="263"/>
      <c r="S1164" s="263"/>
      <c r="T1164" s="264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65" t="s">
        <v>939</v>
      </c>
      <c r="AU1164" s="265" t="s">
        <v>87</v>
      </c>
      <c r="AV1164" s="13" t="s">
        <v>87</v>
      </c>
      <c r="AW1164" s="13" t="s">
        <v>34</v>
      </c>
      <c r="AX1164" s="13" t="s">
        <v>77</v>
      </c>
      <c r="AY1164" s="265" t="s">
        <v>133</v>
      </c>
    </row>
    <row r="1165" s="13" customFormat="1">
      <c r="A1165" s="13"/>
      <c r="B1165" s="255"/>
      <c r="C1165" s="256"/>
      <c r="D1165" s="225" t="s">
        <v>939</v>
      </c>
      <c r="E1165" s="257" t="s">
        <v>1</v>
      </c>
      <c r="F1165" s="258" t="s">
        <v>2096</v>
      </c>
      <c r="G1165" s="256"/>
      <c r="H1165" s="259">
        <v>10.640000000000001</v>
      </c>
      <c r="I1165" s="260"/>
      <c r="J1165" s="256"/>
      <c r="K1165" s="256"/>
      <c r="L1165" s="261"/>
      <c r="M1165" s="262"/>
      <c r="N1165" s="263"/>
      <c r="O1165" s="263"/>
      <c r="P1165" s="263"/>
      <c r="Q1165" s="263"/>
      <c r="R1165" s="263"/>
      <c r="S1165" s="263"/>
      <c r="T1165" s="264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T1165" s="265" t="s">
        <v>939</v>
      </c>
      <c r="AU1165" s="265" t="s">
        <v>87</v>
      </c>
      <c r="AV1165" s="13" t="s">
        <v>87</v>
      </c>
      <c r="AW1165" s="13" t="s">
        <v>34</v>
      </c>
      <c r="AX1165" s="13" t="s">
        <v>77</v>
      </c>
      <c r="AY1165" s="265" t="s">
        <v>133</v>
      </c>
    </row>
    <row r="1166" s="13" customFormat="1">
      <c r="A1166" s="13"/>
      <c r="B1166" s="255"/>
      <c r="C1166" s="256"/>
      <c r="D1166" s="225" t="s">
        <v>939</v>
      </c>
      <c r="E1166" s="257" t="s">
        <v>1</v>
      </c>
      <c r="F1166" s="258" t="s">
        <v>2097</v>
      </c>
      <c r="G1166" s="256"/>
      <c r="H1166" s="259">
        <v>6.96</v>
      </c>
      <c r="I1166" s="260"/>
      <c r="J1166" s="256"/>
      <c r="K1166" s="256"/>
      <c r="L1166" s="261"/>
      <c r="M1166" s="262"/>
      <c r="N1166" s="263"/>
      <c r="O1166" s="263"/>
      <c r="P1166" s="263"/>
      <c r="Q1166" s="263"/>
      <c r="R1166" s="263"/>
      <c r="S1166" s="263"/>
      <c r="T1166" s="264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T1166" s="265" t="s">
        <v>939</v>
      </c>
      <c r="AU1166" s="265" t="s">
        <v>87</v>
      </c>
      <c r="AV1166" s="13" t="s">
        <v>87</v>
      </c>
      <c r="AW1166" s="13" t="s">
        <v>34</v>
      </c>
      <c r="AX1166" s="13" t="s">
        <v>77</v>
      </c>
      <c r="AY1166" s="265" t="s">
        <v>133</v>
      </c>
    </row>
    <row r="1167" s="13" customFormat="1">
      <c r="A1167" s="13"/>
      <c r="B1167" s="255"/>
      <c r="C1167" s="256"/>
      <c r="D1167" s="225" t="s">
        <v>939</v>
      </c>
      <c r="E1167" s="257" t="s">
        <v>1</v>
      </c>
      <c r="F1167" s="258" t="s">
        <v>2098</v>
      </c>
      <c r="G1167" s="256"/>
      <c r="H1167" s="259">
        <v>4.8799999999999999</v>
      </c>
      <c r="I1167" s="260"/>
      <c r="J1167" s="256"/>
      <c r="K1167" s="256"/>
      <c r="L1167" s="261"/>
      <c r="M1167" s="262"/>
      <c r="N1167" s="263"/>
      <c r="O1167" s="263"/>
      <c r="P1167" s="263"/>
      <c r="Q1167" s="263"/>
      <c r="R1167" s="263"/>
      <c r="S1167" s="263"/>
      <c r="T1167" s="264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T1167" s="265" t="s">
        <v>939</v>
      </c>
      <c r="AU1167" s="265" t="s">
        <v>87</v>
      </c>
      <c r="AV1167" s="13" t="s">
        <v>87</v>
      </c>
      <c r="AW1167" s="13" t="s">
        <v>34</v>
      </c>
      <c r="AX1167" s="13" t="s">
        <v>77</v>
      </c>
      <c r="AY1167" s="265" t="s">
        <v>133</v>
      </c>
    </row>
    <row r="1168" s="13" customFormat="1">
      <c r="A1168" s="13"/>
      <c r="B1168" s="255"/>
      <c r="C1168" s="256"/>
      <c r="D1168" s="225" t="s">
        <v>939</v>
      </c>
      <c r="E1168" s="257" t="s">
        <v>1</v>
      </c>
      <c r="F1168" s="258" t="s">
        <v>2099</v>
      </c>
      <c r="G1168" s="256"/>
      <c r="H1168" s="259">
        <v>49.136000000000003</v>
      </c>
      <c r="I1168" s="260"/>
      <c r="J1168" s="256"/>
      <c r="K1168" s="256"/>
      <c r="L1168" s="261"/>
      <c r="M1168" s="262"/>
      <c r="N1168" s="263"/>
      <c r="O1168" s="263"/>
      <c r="P1168" s="263"/>
      <c r="Q1168" s="263"/>
      <c r="R1168" s="263"/>
      <c r="S1168" s="263"/>
      <c r="T1168" s="264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T1168" s="265" t="s">
        <v>939</v>
      </c>
      <c r="AU1168" s="265" t="s">
        <v>87</v>
      </c>
      <c r="AV1168" s="13" t="s">
        <v>87</v>
      </c>
      <c r="AW1168" s="13" t="s">
        <v>34</v>
      </c>
      <c r="AX1168" s="13" t="s">
        <v>77</v>
      </c>
      <c r="AY1168" s="265" t="s">
        <v>133</v>
      </c>
    </row>
    <row r="1169" s="14" customFormat="1">
      <c r="A1169" s="14"/>
      <c r="B1169" s="266"/>
      <c r="C1169" s="267"/>
      <c r="D1169" s="225" t="s">
        <v>939</v>
      </c>
      <c r="E1169" s="268" t="s">
        <v>1</v>
      </c>
      <c r="F1169" s="269" t="s">
        <v>941</v>
      </c>
      <c r="G1169" s="267"/>
      <c r="H1169" s="270">
        <v>113.49100000000001</v>
      </c>
      <c r="I1169" s="271"/>
      <c r="J1169" s="267"/>
      <c r="K1169" s="267"/>
      <c r="L1169" s="272"/>
      <c r="M1169" s="273"/>
      <c r="N1169" s="274"/>
      <c r="O1169" s="274"/>
      <c r="P1169" s="274"/>
      <c r="Q1169" s="274"/>
      <c r="R1169" s="274"/>
      <c r="S1169" s="274"/>
      <c r="T1169" s="275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276" t="s">
        <v>939</v>
      </c>
      <c r="AU1169" s="276" t="s">
        <v>87</v>
      </c>
      <c r="AV1169" s="14" t="s">
        <v>138</v>
      </c>
      <c r="AW1169" s="14" t="s">
        <v>34</v>
      </c>
      <c r="AX1169" s="14" t="s">
        <v>85</v>
      </c>
      <c r="AY1169" s="276" t="s">
        <v>133</v>
      </c>
    </row>
    <row r="1170" s="2" customFormat="1" ht="24.15" customHeight="1">
      <c r="A1170" s="38"/>
      <c r="B1170" s="39"/>
      <c r="C1170" s="211" t="s">
        <v>637</v>
      </c>
      <c r="D1170" s="211" t="s">
        <v>134</v>
      </c>
      <c r="E1170" s="212" t="s">
        <v>2100</v>
      </c>
      <c r="F1170" s="213" t="s">
        <v>2101</v>
      </c>
      <c r="G1170" s="214" t="s">
        <v>938</v>
      </c>
      <c r="H1170" s="215">
        <v>15.464</v>
      </c>
      <c r="I1170" s="216"/>
      <c r="J1170" s="217">
        <f>ROUND(I1170*H1170,2)</f>
        <v>0</v>
      </c>
      <c r="K1170" s="218"/>
      <c r="L1170" s="44"/>
      <c r="M1170" s="219" t="s">
        <v>1</v>
      </c>
      <c r="N1170" s="220" t="s">
        <v>42</v>
      </c>
      <c r="O1170" s="91"/>
      <c r="P1170" s="221">
        <f>O1170*H1170</f>
        <v>0</v>
      </c>
      <c r="Q1170" s="221">
        <v>0</v>
      </c>
      <c r="R1170" s="221">
        <f>Q1170*H1170</f>
        <v>0</v>
      </c>
      <c r="S1170" s="221">
        <v>0</v>
      </c>
      <c r="T1170" s="222">
        <f>S1170*H1170</f>
        <v>0</v>
      </c>
      <c r="U1170" s="38"/>
      <c r="V1170" s="38"/>
      <c r="W1170" s="38"/>
      <c r="X1170" s="38"/>
      <c r="Y1170" s="38"/>
      <c r="Z1170" s="38"/>
      <c r="AA1170" s="38"/>
      <c r="AB1170" s="38"/>
      <c r="AC1170" s="38"/>
      <c r="AD1170" s="38"/>
      <c r="AE1170" s="38"/>
      <c r="AR1170" s="223" t="s">
        <v>161</v>
      </c>
      <c r="AT1170" s="223" t="s">
        <v>134</v>
      </c>
      <c r="AU1170" s="223" t="s">
        <v>87</v>
      </c>
      <c r="AY1170" s="17" t="s">
        <v>133</v>
      </c>
      <c r="BE1170" s="224">
        <f>IF(N1170="základní",J1170,0)</f>
        <v>0</v>
      </c>
      <c r="BF1170" s="224">
        <f>IF(N1170="snížená",J1170,0)</f>
        <v>0</v>
      </c>
      <c r="BG1170" s="224">
        <f>IF(N1170="zákl. přenesená",J1170,0)</f>
        <v>0</v>
      </c>
      <c r="BH1170" s="224">
        <f>IF(N1170="sníž. přenesená",J1170,0)</f>
        <v>0</v>
      </c>
      <c r="BI1170" s="224">
        <f>IF(N1170="nulová",J1170,0)</f>
        <v>0</v>
      </c>
      <c r="BJ1170" s="17" t="s">
        <v>85</v>
      </c>
      <c r="BK1170" s="224">
        <f>ROUND(I1170*H1170,2)</f>
        <v>0</v>
      </c>
      <c r="BL1170" s="17" t="s">
        <v>161</v>
      </c>
      <c r="BM1170" s="223" t="s">
        <v>2102</v>
      </c>
    </row>
    <row r="1171" s="13" customFormat="1">
      <c r="A1171" s="13"/>
      <c r="B1171" s="255"/>
      <c r="C1171" s="256"/>
      <c r="D1171" s="225" t="s">
        <v>939</v>
      </c>
      <c r="E1171" s="257" t="s">
        <v>1</v>
      </c>
      <c r="F1171" s="258" t="s">
        <v>2103</v>
      </c>
      <c r="G1171" s="256"/>
      <c r="H1171" s="259">
        <v>15.464</v>
      </c>
      <c r="I1171" s="260"/>
      <c r="J1171" s="256"/>
      <c r="K1171" s="256"/>
      <c r="L1171" s="261"/>
      <c r="M1171" s="262"/>
      <c r="N1171" s="263"/>
      <c r="O1171" s="263"/>
      <c r="P1171" s="263"/>
      <c r="Q1171" s="263"/>
      <c r="R1171" s="263"/>
      <c r="S1171" s="263"/>
      <c r="T1171" s="264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265" t="s">
        <v>939</v>
      </c>
      <c r="AU1171" s="265" t="s">
        <v>87</v>
      </c>
      <c r="AV1171" s="13" t="s">
        <v>87</v>
      </c>
      <c r="AW1171" s="13" t="s">
        <v>34</v>
      </c>
      <c r="AX1171" s="13" t="s">
        <v>77</v>
      </c>
      <c r="AY1171" s="265" t="s">
        <v>133</v>
      </c>
    </row>
    <row r="1172" s="14" customFormat="1">
      <c r="A1172" s="14"/>
      <c r="B1172" s="266"/>
      <c r="C1172" s="267"/>
      <c r="D1172" s="225" t="s">
        <v>939</v>
      </c>
      <c r="E1172" s="268" t="s">
        <v>1</v>
      </c>
      <c r="F1172" s="269" t="s">
        <v>941</v>
      </c>
      <c r="G1172" s="267"/>
      <c r="H1172" s="270">
        <v>15.464</v>
      </c>
      <c r="I1172" s="271"/>
      <c r="J1172" s="267"/>
      <c r="K1172" s="267"/>
      <c r="L1172" s="272"/>
      <c r="M1172" s="273"/>
      <c r="N1172" s="274"/>
      <c r="O1172" s="274"/>
      <c r="P1172" s="274"/>
      <c r="Q1172" s="274"/>
      <c r="R1172" s="274"/>
      <c r="S1172" s="274"/>
      <c r="T1172" s="275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T1172" s="276" t="s">
        <v>939</v>
      </c>
      <c r="AU1172" s="276" t="s">
        <v>87</v>
      </c>
      <c r="AV1172" s="14" t="s">
        <v>138</v>
      </c>
      <c r="AW1172" s="14" t="s">
        <v>34</v>
      </c>
      <c r="AX1172" s="14" t="s">
        <v>85</v>
      </c>
      <c r="AY1172" s="276" t="s">
        <v>133</v>
      </c>
    </row>
    <row r="1173" s="2" customFormat="1" ht="33" customHeight="1">
      <c r="A1173" s="38"/>
      <c r="B1173" s="39"/>
      <c r="C1173" s="211" t="s">
        <v>2104</v>
      </c>
      <c r="D1173" s="211" t="s">
        <v>134</v>
      </c>
      <c r="E1173" s="212" t="s">
        <v>2105</v>
      </c>
      <c r="F1173" s="213" t="s">
        <v>2106</v>
      </c>
      <c r="G1173" s="214" t="s">
        <v>938</v>
      </c>
      <c r="H1173" s="215">
        <v>113.491</v>
      </c>
      <c r="I1173" s="216"/>
      <c r="J1173" s="217">
        <f>ROUND(I1173*H1173,2)</f>
        <v>0</v>
      </c>
      <c r="K1173" s="218"/>
      <c r="L1173" s="44"/>
      <c r="M1173" s="219" t="s">
        <v>1</v>
      </c>
      <c r="N1173" s="220" t="s">
        <v>42</v>
      </c>
      <c r="O1173" s="91"/>
      <c r="P1173" s="221">
        <f>O1173*H1173</f>
        <v>0</v>
      </c>
      <c r="Q1173" s="221">
        <v>0</v>
      </c>
      <c r="R1173" s="221">
        <f>Q1173*H1173</f>
        <v>0</v>
      </c>
      <c r="S1173" s="221">
        <v>0</v>
      </c>
      <c r="T1173" s="222">
        <f>S1173*H1173</f>
        <v>0</v>
      </c>
      <c r="U1173" s="38"/>
      <c r="V1173" s="38"/>
      <c r="W1173" s="38"/>
      <c r="X1173" s="38"/>
      <c r="Y1173" s="38"/>
      <c r="Z1173" s="38"/>
      <c r="AA1173" s="38"/>
      <c r="AB1173" s="38"/>
      <c r="AC1173" s="38"/>
      <c r="AD1173" s="38"/>
      <c r="AE1173" s="38"/>
      <c r="AR1173" s="223" t="s">
        <v>161</v>
      </c>
      <c r="AT1173" s="223" t="s">
        <v>134</v>
      </c>
      <c r="AU1173" s="223" t="s">
        <v>87</v>
      </c>
      <c r="AY1173" s="17" t="s">
        <v>133</v>
      </c>
      <c r="BE1173" s="224">
        <f>IF(N1173="základní",J1173,0)</f>
        <v>0</v>
      </c>
      <c r="BF1173" s="224">
        <f>IF(N1173="snížená",J1173,0)</f>
        <v>0</v>
      </c>
      <c r="BG1173" s="224">
        <f>IF(N1173="zákl. přenesená",J1173,0)</f>
        <v>0</v>
      </c>
      <c r="BH1173" s="224">
        <f>IF(N1173="sníž. přenesená",J1173,0)</f>
        <v>0</v>
      </c>
      <c r="BI1173" s="224">
        <f>IF(N1173="nulová",J1173,0)</f>
        <v>0</v>
      </c>
      <c r="BJ1173" s="17" t="s">
        <v>85</v>
      </c>
      <c r="BK1173" s="224">
        <f>ROUND(I1173*H1173,2)</f>
        <v>0</v>
      </c>
      <c r="BL1173" s="17" t="s">
        <v>161</v>
      </c>
      <c r="BM1173" s="223" t="s">
        <v>2107</v>
      </c>
    </row>
    <row r="1174" s="2" customFormat="1" ht="24.15" customHeight="1">
      <c r="A1174" s="38"/>
      <c r="B1174" s="39"/>
      <c r="C1174" s="230" t="s">
        <v>640</v>
      </c>
      <c r="D1174" s="230" t="s">
        <v>574</v>
      </c>
      <c r="E1174" s="231" t="s">
        <v>2108</v>
      </c>
      <c r="F1174" s="232" t="s">
        <v>2109</v>
      </c>
      <c r="G1174" s="233" t="s">
        <v>938</v>
      </c>
      <c r="H1174" s="234">
        <v>124.84</v>
      </c>
      <c r="I1174" s="235"/>
      <c r="J1174" s="236">
        <f>ROUND(I1174*H1174,2)</f>
        <v>0</v>
      </c>
      <c r="K1174" s="237"/>
      <c r="L1174" s="238"/>
      <c r="M1174" s="239" t="s">
        <v>1</v>
      </c>
      <c r="N1174" s="240" t="s">
        <v>42</v>
      </c>
      <c r="O1174" s="91"/>
      <c r="P1174" s="221">
        <f>O1174*H1174</f>
        <v>0</v>
      </c>
      <c r="Q1174" s="221">
        <v>0</v>
      </c>
      <c r="R1174" s="221">
        <f>Q1174*H1174</f>
        <v>0</v>
      </c>
      <c r="S1174" s="221">
        <v>0</v>
      </c>
      <c r="T1174" s="222">
        <f>S1174*H1174</f>
        <v>0</v>
      </c>
      <c r="U1174" s="38"/>
      <c r="V1174" s="38"/>
      <c r="W1174" s="38"/>
      <c r="X1174" s="38"/>
      <c r="Y1174" s="38"/>
      <c r="Z1174" s="38"/>
      <c r="AA1174" s="38"/>
      <c r="AB1174" s="38"/>
      <c r="AC1174" s="38"/>
      <c r="AD1174" s="38"/>
      <c r="AE1174" s="38"/>
      <c r="AR1174" s="223" t="s">
        <v>191</v>
      </c>
      <c r="AT1174" s="223" t="s">
        <v>574</v>
      </c>
      <c r="AU1174" s="223" t="s">
        <v>87</v>
      </c>
      <c r="AY1174" s="17" t="s">
        <v>133</v>
      </c>
      <c r="BE1174" s="224">
        <f>IF(N1174="základní",J1174,0)</f>
        <v>0</v>
      </c>
      <c r="BF1174" s="224">
        <f>IF(N1174="snížená",J1174,0)</f>
        <v>0</v>
      </c>
      <c r="BG1174" s="224">
        <f>IF(N1174="zákl. přenesená",J1174,0)</f>
        <v>0</v>
      </c>
      <c r="BH1174" s="224">
        <f>IF(N1174="sníž. přenesená",J1174,0)</f>
        <v>0</v>
      </c>
      <c r="BI1174" s="224">
        <f>IF(N1174="nulová",J1174,0)</f>
        <v>0</v>
      </c>
      <c r="BJ1174" s="17" t="s">
        <v>85</v>
      </c>
      <c r="BK1174" s="224">
        <f>ROUND(I1174*H1174,2)</f>
        <v>0</v>
      </c>
      <c r="BL1174" s="17" t="s">
        <v>161</v>
      </c>
      <c r="BM1174" s="223" t="s">
        <v>2110</v>
      </c>
    </row>
    <row r="1175" s="2" customFormat="1" ht="24.15" customHeight="1">
      <c r="A1175" s="38"/>
      <c r="B1175" s="39"/>
      <c r="C1175" s="211" t="s">
        <v>2111</v>
      </c>
      <c r="D1175" s="211" t="s">
        <v>134</v>
      </c>
      <c r="E1175" s="212" t="s">
        <v>2112</v>
      </c>
      <c r="F1175" s="213" t="s">
        <v>2113</v>
      </c>
      <c r="G1175" s="214" t="s">
        <v>938</v>
      </c>
      <c r="H1175" s="215">
        <v>52.560000000000002</v>
      </c>
      <c r="I1175" s="216"/>
      <c r="J1175" s="217">
        <f>ROUND(I1175*H1175,2)</f>
        <v>0</v>
      </c>
      <c r="K1175" s="218"/>
      <c r="L1175" s="44"/>
      <c r="M1175" s="219" t="s">
        <v>1</v>
      </c>
      <c r="N1175" s="220" t="s">
        <v>42</v>
      </c>
      <c r="O1175" s="91"/>
      <c r="P1175" s="221">
        <f>O1175*H1175</f>
        <v>0</v>
      </c>
      <c r="Q1175" s="221">
        <v>0</v>
      </c>
      <c r="R1175" s="221">
        <f>Q1175*H1175</f>
        <v>0</v>
      </c>
      <c r="S1175" s="221">
        <v>0</v>
      </c>
      <c r="T1175" s="222">
        <f>S1175*H1175</f>
        <v>0</v>
      </c>
      <c r="U1175" s="38"/>
      <c r="V1175" s="38"/>
      <c r="W1175" s="38"/>
      <c r="X1175" s="38"/>
      <c r="Y1175" s="38"/>
      <c r="Z1175" s="38"/>
      <c r="AA1175" s="38"/>
      <c r="AB1175" s="38"/>
      <c r="AC1175" s="38"/>
      <c r="AD1175" s="38"/>
      <c r="AE1175" s="38"/>
      <c r="AR1175" s="223" t="s">
        <v>161</v>
      </c>
      <c r="AT1175" s="223" t="s">
        <v>134</v>
      </c>
      <c r="AU1175" s="223" t="s">
        <v>87</v>
      </c>
      <c r="AY1175" s="17" t="s">
        <v>133</v>
      </c>
      <c r="BE1175" s="224">
        <f>IF(N1175="základní",J1175,0)</f>
        <v>0</v>
      </c>
      <c r="BF1175" s="224">
        <f>IF(N1175="snížená",J1175,0)</f>
        <v>0</v>
      </c>
      <c r="BG1175" s="224">
        <f>IF(N1175="zákl. přenesená",J1175,0)</f>
        <v>0</v>
      </c>
      <c r="BH1175" s="224">
        <f>IF(N1175="sníž. přenesená",J1175,0)</f>
        <v>0</v>
      </c>
      <c r="BI1175" s="224">
        <f>IF(N1175="nulová",J1175,0)</f>
        <v>0</v>
      </c>
      <c r="BJ1175" s="17" t="s">
        <v>85</v>
      </c>
      <c r="BK1175" s="224">
        <f>ROUND(I1175*H1175,2)</f>
        <v>0</v>
      </c>
      <c r="BL1175" s="17" t="s">
        <v>161</v>
      </c>
      <c r="BM1175" s="223" t="s">
        <v>2114</v>
      </c>
    </row>
    <row r="1176" s="15" customFormat="1">
      <c r="A1176" s="15"/>
      <c r="B1176" s="277"/>
      <c r="C1176" s="278"/>
      <c r="D1176" s="225" t="s">
        <v>939</v>
      </c>
      <c r="E1176" s="279" t="s">
        <v>1</v>
      </c>
      <c r="F1176" s="280" t="s">
        <v>1083</v>
      </c>
      <c r="G1176" s="278"/>
      <c r="H1176" s="279" t="s">
        <v>1</v>
      </c>
      <c r="I1176" s="281"/>
      <c r="J1176" s="278"/>
      <c r="K1176" s="278"/>
      <c r="L1176" s="282"/>
      <c r="M1176" s="283"/>
      <c r="N1176" s="284"/>
      <c r="O1176" s="284"/>
      <c r="P1176" s="284"/>
      <c r="Q1176" s="284"/>
      <c r="R1176" s="284"/>
      <c r="S1176" s="284"/>
      <c r="T1176" s="285"/>
      <c r="U1176" s="15"/>
      <c r="V1176" s="15"/>
      <c r="W1176" s="15"/>
      <c r="X1176" s="15"/>
      <c r="Y1176" s="15"/>
      <c r="Z1176" s="15"/>
      <c r="AA1176" s="15"/>
      <c r="AB1176" s="15"/>
      <c r="AC1176" s="15"/>
      <c r="AD1176" s="15"/>
      <c r="AE1176" s="15"/>
      <c r="AT1176" s="286" t="s">
        <v>939</v>
      </c>
      <c r="AU1176" s="286" t="s">
        <v>87</v>
      </c>
      <c r="AV1176" s="15" t="s">
        <v>85</v>
      </c>
      <c r="AW1176" s="15" t="s">
        <v>34</v>
      </c>
      <c r="AX1176" s="15" t="s">
        <v>77</v>
      </c>
      <c r="AY1176" s="286" t="s">
        <v>133</v>
      </c>
    </row>
    <row r="1177" s="13" customFormat="1">
      <c r="A1177" s="13"/>
      <c r="B1177" s="255"/>
      <c r="C1177" s="256"/>
      <c r="D1177" s="225" t="s">
        <v>939</v>
      </c>
      <c r="E1177" s="257" t="s">
        <v>1</v>
      </c>
      <c r="F1177" s="258" t="s">
        <v>2115</v>
      </c>
      <c r="G1177" s="256"/>
      <c r="H1177" s="259">
        <v>14.565</v>
      </c>
      <c r="I1177" s="260"/>
      <c r="J1177" s="256"/>
      <c r="K1177" s="256"/>
      <c r="L1177" s="261"/>
      <c r="M1177" s="262"/>
      <c r="N1177" s="263"/>
      <c r="O1177" s="263"/>
      <c r="P1177" s="263"/>
      <c r="Q1177" s="263"/>
      <c r="R1177" s="263"/>
      <c r="S1177" s="263"/>
      <c r="T1177" s="264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T1177" s="265" t="s">
        <v>939</v>
      </c>
      <c r="AU1177" s="265" t="s">
        <v>87</v>
      </c>
      <c r="AV1177" s="13" t="s">
        <v>87</v>
      </c>
      <c r="AW1177" s="13" t="s">
        <v>34</v>
      </c>
      <c r="AX1177" s="13" t="s">
        <v>77</v>
      </c>
      <c r="AY1177" s="265" t="s">
        <v>133</v>
      </c>
    </row>
    <row r="1178" s="15" customFormat="1">
      <c r="A1178" s="15"/>
      <c r="B1178" s="277"/>
      <c r="C1178" s="278"/>
      <c r="D1178" s="225" t="s">
        <v>939</v>
      </c>
      <c r="E1178" s="279" t="s">
        <v>1</v>
      </c>
      <c r="F1178" s="280" t="s">
        <v>1042</v>
      </c>
      <c r="G1178" s="278"/>
      <c r="H1178" s="279" t="s">
        <v>1</v>
      </c>
      <c r="I1178" s="281"/>
      <c r="J1178" s="278"/>
      <c r="K1178" s="278"/>
      <c r="L1178" s="282"/>
      <c r="M1178" s="283"/>
      <c r="N1178" s="284"/>
      <c r="O1178" s="284"/>
      <c r="P1178" s="284"/>
      <c r="Q1178" s="284"/>
      <c r="R1178" s="284"/>
      <c r="S1178" s="284"/>
      <c r="T1178" s="285"/>
      <c r="U1178" s="15"/>
      <c r="V1178" s="15"/>
      <c r="W1178" s="15"/>
      <c r="X1178" s="15"/>
      <c r="Y1178" s="15"/>
      <c r="Z1178" s="15"/>
      <c r="AA1178" s="15"/>
      <c r="AB1178" s="15"/>
      <c r="AC1178" s="15"/>
      <c r="AD1178" s="15"/>
      <c r="AE1178" s="15"/>
      <c r="AT1178" s="286" t="s">
        <v>939</v>
      </c>
      <c r="AU1178" s="286" t="s">
        <v>87</v>
      </c>
      <c r="AV1178" s="15" t="s">
        <v>85</v>
      </c>
      <c r="AW1178" s="15" t="s">
        <v>34</v>
      </c>
      <c r="AX1178" s="15" t="s">
        <v>77</v>
      </c>
      <c r="AY1178" s="286" t="s">
        <v>133</v>
      </c>
    </row>
    <row r="1179" s="13" customFormat="1">
      <c r="A1179" s="13"/>
      <c r="B1179" s="255"/>
      <c r="C1179" s="256"/>
      <c r="D1179" s="225" t="s">
        <v>939</v>
      </c>
      <c r="E1179" s="257" t="s">
        <v>1</v>
      </c>
      <c r="F1179" s="258" t="s">
        <v>2116</v>
      </c>
      <c r="G1179" s="256"/>
      <c r="H1179" s="259">
        <v>5.016</v>
      </c>
      <c r="I1179" s="260"/>
      <c r="J1179" s="256"/>
      <c r="K1179" s="256"/>
      <c r="L1179" s="261"/>
      <c r="M1179" s="262"/>
      <c r="N1179" s="263"/>
      <c r="O1179" s="263"/>
      <c r="P1179" s="263"/>
      <c r="Q1179" s="263"/>
      <c r="R1179" s="263"/>
      <c r="S1179" s="263"/>
      <c r="T1179" s="264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65" t="s">
        <v>939</v>
      </c>
      <c r="AU1179" s="265" t="s">
        <v>87</v>
      </c>
      <c r="AV1179" s="13" t="s">
        <v>87</v>
      </c>
      <c r="AW1179" s="13" t="s">
        <v>34</v>
      </c>
      <c r="AX1179" s="13" t="s">
        <v>77</v>
      </c>
      <c r="AY1179" s="265" t="s">
        <v>133</v>
      </c>
    </row>
    <row r="1180" s="13" customFormat="1">
      <c r="A1180" s="13"/>
      <c r="B1180" s="255"/>
      <c r="C1180" s="256"/>
      <c r="D1180" s="225" t="s">
        <v>939</v>
      </c>
      <c r="E1180" s="257" t="s">
        <v>1</v>
      </c>
      <c r="F1180" s="258" t="s">
        <v>2117</v>
      </c>
      <c r="G1180" s="256"/>
      <c r="H1180" s="259">
        <v>35.122999999999998</v>
      </c>
      <c r="I1180" s="260"/>
      <c r="J1180" s="256"/>
      <c r="K1180" s="256"/>
      <c r="L1180" s="261"/>
      <c r="M1180" s="262"/>
      <c r="N1180" s="263"/>
      <c r="O1180" s="263"/>
      <c r="P1180" s="263"/>
      <c r="Q1180" s="263"/>
      <c r="R1180" s="263"/>
      <c r="S1180" s="263"/>
      <c r="T1180" s="264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T1180" s="265" t="s">
        <v>939</v>
      </c>
      <c r="AU1180" s="265" t="s">
        <v>87</v>
      </c>
      <c r="AV1180" s="13" t="s">
        <v>87</v>
      </c>
      <c r="AW1180" s="13" t="s">
        <v>34</v>
      </c>
      <c r="AX1180" s="13" t="s">
        <v>77</v>
      </c>
      <c r="AY1180" s="265" t="s">
        <v>133</v>
      </c>
    </row>
    <row r="1181" s="13" customFormat="1">
      <c r="A1181" s="13"/>
      <c r="B1181" s="255"/>
      <c r="C1181" s="256"/>
      <c r="D1181" s="225" t="s">
        <v>939</v>
      </c>
      <c r="E1181" s="257" t="s">
        <v>1</v>
      </c>
      <c r="F1181" s="258" t="s">
        <v>2118</v>
      </c>
      <c r="G1181" s="256"/>
      <c r="H1181" s="259">
        <v>-2.1440000000000001</v>
      </c>
      <c r="I1181" s="260"/>
      <c r="J1181" s="256"/>
      <c r="K1181" s="256"/>
      <c r="L1181" s="261"/>
      <c r="M1181" s="262"/>
      <c r="N1181" s="263"/>
      <c r="O1181" s="263"/>
      <c r="P1181" s="263"/>
      <c r="Q1181" s="263"/>
      <c r="R1181" s="263"/>
      <c r="S1181" s="263"/>
      <c r="T1181" s="264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T1181" s="265" t="s">
        <v>939</v>
      </c>
      <c r="AU1181" s="265" t="s">
        <v>87</v>
      </c>
      <c r="AV1181" s="13" t="s">
        <v>87</v>
      </c>
      <c r="AW1181" s="13" t="s">
        <v>34</v>
      </c>
      <c r="AX1181" s="13" t="s">
        <v>77</v>
      </c>
      <c r="AY1181" s="265" t="s">
        <v>133</v>
      </c>
    </row>
    <row r="1182" s="14" customFormat="1">
      <c r="A1182" s="14"/>
      <c r="B1182" s="266"/>
      <c r="C1182" s="267"/>
      <c r="D1182" s="225" t="s">
        <v>939</v>
      </c>
      <c r="E1182" s="268" t="s">
        <v>1</v>
      </c>
      <c r="F1182" s="269" t="s">
        <v>941</v>
      </c>
      <c r="G1182" s="267"/>
      <c r="H1182" s="270">
        <v>52.559999999999995</v>
      </c>
      <c r="I1182" s="271"/>
      <c r="J1182" s="267"/>
      <c r="K1182" s="267"/>
      <c r="L1182" s="272"/>
      <c r="M1182" s="273"/>
      <c r="N1182" s="274"/>
      <c r="O1182" s="274"/>
      <c r="P1182" s="274"/>
      <c r="Q1182" s="274"/>
      <c r="R1182" s="274"/>
      <c r="S1182" s="274"/>
      <c r="T1182" s="275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T1182" s="276" t="s">
        <v>939</v>
      </c>
      <c r="AU1182" s="276" t="s">
        <v>87</v>
      </c>
      <c r="AV1182" s="14" t="s">
        <v>138</v>
      </c>
      <c r="AW1182" s="14" t="s">
        <v>34</v>
      </c>
      <c r="AX1182" s="14" t="s">
        <v>85</v>
      </c>
      <c r="AY1182" s="276" t="s">
        <v>133</v>
      </c>
    </row>
    <row r="1183" s="2" customFormat="1" ht="24.15" customHeight="1">
      <c r="A1183" s="38"/>
      <c r="B1183" s="39"/>
      <c r="C1183" s="211" t="s">
        <v>644</v>
      </c>
      <c r="D1183" s="211" t="s">
        <v>134</v>
      </c>
      <c r="E1183" s="212" t="s">
        <v>2119</v>
      </c>
      <c r="F1183" s="213" t="s">
        <v>2120</v>
      </c>
      <c r="G1183" s="214" t="s">
        <v>938</v>
      </c>
      <c r="H1183" s="215">
        <v>0.95999999999999996</v>
      </c>
      <c r="I1183" s="216"/>
      <c r="J1183" s="217">
        <f>ROUND(I1183*H1183,2)</f>
        <v>0</v>
      </c>
      <c r="K1183" s="218"/>
      <c r="L1183" s="44"/>
      <c r="M1183" s="219" t="s">
        <v>1</v>
      </c>
      <c r="N1183" s="220" t="s">
        <v>42</v>
      </c>
      <c r="O1183" s="91"/>
      <c r="P1183" s="221">
        <f>O1183*H1183</f>
        <v>0</v>
      </c>
      <c r="Q1183" s="221">
        <v>0</v>
      </c>
      <c r="R1183" s="221">
        <f>Q1183*H1183</f>
        <v>0</v>
      </c>
      <c r="S1183" s="221">
        <v>0</v>
      </c>
      <c r="T1183" s="222">
        <f>S1183*H1183</f>
        <v>0</v>
      </c>
      <c r="U1183" s="38"/>
      <c r="V1183" s="38"/>
      <c r="W1183" s="38"/>
      <c r="X1183" s="38"/>
      <c r="Y1183" s="38"/>
      <c r="Z1183" s="38"/>
      <c r="AA1183" s="38"/>
      <c r="AB1183" s="38"/>
      <c r="AC1183" s="38"/>
      <c r="AD1183" s="38"/>
      <c r="AE1183" s="38"/>
      <c r="AR1183" s="223" t="s">
        <v>161</v>
      </c>
      <c r="AT1183" s="223" t="s">
        <v>134</v>
      </c>
      <c r="AU1183" s="223" t="s">
        <v>87</v>
      </c>
      <c r="AY1183" s="17" t="s">
        <v>133</v>
      </c>
      <c r="BE1183" s="224">
        <f>IF(N1183="základní",J1183,0)</f>
        <v>0</v>
      </c>
      <c r="BF1183" s="224">
        <f>IF(N1183="snížená",J1183,0)</f>
        <v>0</v>
      </c>
      <c r="BG1183" s="224">
        <f>IF(N1183="zákl. přenesená",J1183,0)</f>
        <v>0</v>
      </c>
      <c r="BH1183" s="224">
        <f>IF(N1183="sníž. přenesená",J1183,0)</f>
        <v>0</v>
      </c>
      <c r="BI1183" s="224">
        <f>IF(N1183="nulová",J1183,0)</f>
        <v>0</v>
      </c>
      <c r="BJ1183" s="17" t="s">
        <v>85</v>
      </c>
      <c r="BK1183" s="224">
        <f>ROUND(I1183*H1183,2)</f>
        <v>0</v>
      </c>
      <c r="BL1183" s="17" t="s">
        <v>161</v>
      </c>
      <c r="BM1183" s="223" t="s">
        <v>2121</v>
      </c>
    </row>
    <row r="1184" s="13" customFormat="1">
      <c r="A1184" s="13"/>
      <c r="B1184" s="255"/>
      <c r="C1184" s="256"/>
      <c r="D1184" s="225" t="s">
        <v>939</v>
      </c>
      <c r="E1184" s="257" t="s">
        <v>1</v>
      </c>
      <c r="F1184" s="258" t="s">
        <v>2122</v>
      </c>
      <c r="G1184" s="256"/>
      <c r="H1184" s="259">
        <v>0.95999999999999996</v>
      </c>
      <c r="I1184" s="260"/>
      <c r="J1184" s="256"/>
      <c r="K1184" s="256"/>
      <c r="L1184" s="261"/>
      <c r="M1184" s="262"/>
      <c r="N1184" s="263"/>
      <c r="O1184" s="263"/>
      <c r="P1184" s="263"/>
      <c r="Q1184" s="263"/>
      <c r="R1184" s="263"/>
      <c r="S1184" s="263"/>
      <c r="T1184" s="264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T1184" s="265" t="s">
        <v>939</v>
      </c>
      <c r="AU1184" s="265" t="s">
        <v>87</v>
      </c>
      <c r="AV1184" s="13" t="s">
        <v>87</v>
      </c>
      <c r="AW1184" s="13" t="s">
        <v>34</v>
      </c>
      <c r="AX1184" s="13" t="s">
        <v>77</v>
      </c>
      <c r="AY1184" s="265" t="s">
        <v>133</v>
      </c>
    </row>
    <row r="1185" s="14" customFormat="1">
      <c r="A1185" s="14"/>
      <c r="B1185" s="266"/>
      <c r="C1185" s="267"/>
      <c r="D1185" s="225" t="s">
        <v>939</v>
      </c>
      <c r="E1185" s="268" t="s">
        <v>1</v>
      </c>
      <c r="F1185" s="269" t="s">
        <v>941</v>
      </c>
      <c r="G1185" s="267"/>
      <c r="H1185" s="270">
        <v>0.95999999999999996</v>
      </c>
      <c r="I1185" s="271"/>
      <c r="J1185" s="267"/>
      <c r="K1185" s="267"/>
      <c r="L1185" s="272"/>
      <c r="M1185" s="273"/>
      <c r="N1185" s="274"/>
      <c r="O1185" s="274"/>
      <c r="P1185" s="274"/>
      <c r="Q1185" s="274"/>
      <c r="R1185" s="274"/>
      <c r="S1185" s="274"/>
      <c r="T1185" s="275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T1185" s="276" t="s">
        <v>939</v>
      </c>
      <c r="AU1185" s="276" t="s">
        <v>87</v>
      </c>
      <c r="AV1185" s="14" t="s">
        <v>138</v>
      </c>
      <c r="AW1185" s="14" t="s">
        <v>34</v>
      </c>
      <c r="AX1185" s="14" t="s">
        <v>85</v>
      </c>
      <c r="AY1185" s="276" t="s">
        <v>133</v>
      </c>
    </row>
    <row r="1186" s="2" customFormat="1" ht="24.15" customHeight="1">
      <c r="A1186" s="38"/>
      <c r="B1186" s="39"/>
      <c r="C1186" s="230" t="s">
        <v>2123</v>
      </c>
      <c r="D1186" s="230" t="s">
        <v>574</v>
      </c>
      <c r="E1186" s="231" t="s">
        <v>2124</v>
      </c>
      <c r="F1186" s="232" t="s">
        <v>2125</v>
      </c>
      <c r="G1186" s="233" t="s">
        <v>938</v>
      </c>
      <c r="H1186" s="234">
        <v>1.0560000000000001</v>
      </c>
      <c r="I1186" s="235"/>
      <c r="J1186" s="236">
        <f>ROUND(I1186*H1186,2)</f>
        <v>0</v>
      </c>
      <c r="K1186" s="237"/>
      <c r="L1186" s="238"/>
      <c r="M1186" s="239" t="s">
        <v>1</v>
      </c>
      <c r="N1186" s="240" t="s">
        <v>42</v>
      </c>
      <c r="O1186" s="91"/>
      <c r="P1186" s="221">
        <f>O1186*H1186</f>
        <v>0</v>
      </c>
      <c r="Q1186" s="221">
        <v>0</v>
      </c>
      <c r="R1186" s="221">
        <f>Q1186*H1186</f>
        <v>0</v>
      </c>
      <c r="S1186" s="221">
        <v>0</v>
      </c>
      <c r="T1186" s="222">
        <f>S1186*H1186</f>
        <v>0</v>
      </c>
      <c r="U1186" s="38"/>
      <c r="V1186" s="38"/>
      <c r="W1186" s="38"/>
      <c r="X1186" s="38"/>
      <c r="Y1186" s="38"/>
      <c r="Z1186" s="38"/>
      <c r="AA1186" s="38"/>
      <c r="AB1186" s="38"/>
      <c r="AC1186" s="38"/>
      <c r="AD1186" s="38"/>
      <c r="AE1186" s="38"/>
      <c r="AR1186" s="223" t="s">
        <v>191</v>
      </c>
      <c r="AT1186" s="223" t="s">
        <v>574</v>
      </c>
      <c r="AU1186" s="223" t="s">
        <v>87</v>
      </c>
      <c r="AY1186" s="17" t="s">
        <v>133</v>
      </c>
      <c r="BE1186" s="224">
        <f>IF(N1186="základní",J1186,0)</f>
        <v>0</v>
      </c>
      <c r="BF1186" s="224">
        <f>IF(N1186="snížená",J1186,0)</f>
        <v>0</v>
      </c>
      <c r="BG1186" s="224">
        <f>IF(N1186="zákl. přenesená",J1186,0)</f>
        <v>0</v>
      </c>
      <c r="BH1186" s="224">
        <f>IF(N1186="sníž. přenesená",J1186,0)</f>
        <v>0</v>
      </c>
      <c r="BI1186" s="224">
        <f>IF(N1186="nulová",J1186,0)</f>
        <v>0</v>
      </c>
      <c r="BJ1186" s="17" t="s">
        <v>85</v>
      </c>
      <c r="BK1186" s="224">
        <f>ROUND(I1186*H1186,2)</f>
        <v>0</v>
      </c>
      <c r="BL1186" s="17" t="s">
        <v>161</v>
      </c>
      <c r="BM1186" s="223" t="s">
        <v>2126</v>
      </c>
    </row>
    <row r="1187" s="2" customFormat="1" ht="24.15" customHeight="1">
      <c r="A1187" s="38"/>
      <c r="B1187" s="39"/>
      <c r="C1187" s="211" t="s">
        <v>647</v>
      </c>
      <c r="D1187" s="211" t="s">
        <v>134</v>
      </c>
      <c r="E1187" s="212" t="s">
        <v>2127</v>
      </c>
      <c r="F1187" s="213" t="s">
        <v>2128</v>
      </c>
      <c r="G1187" s="214" t="s">
        <v>304</v>
      </c>
      <c r="H1187" s="215">
        <v>26.079999999999998</v>
      </c>
      <c r="I1187" s="216"/>
      <c r="J1187" s="217">
        <f>ROUND(I1187*H1187,2)</f>
        <v>0</v>
      </c>
      <c r="K1187" s="218"/>
      <c r="L1187" s="44"/>
      <c r="M1187" s="219" t="s">
        <v>1</v>
      </c>
      <c r="N1187" s="220" t="s">
        <v>42</v>
      </c>
      <c r="O1187" s="91"/>
      <c r="P1187" s="221">
        <f>O1187*H1187</f>
        <v>0</v>
      </c>
      <c r="Q1187" s="221">
        <v>0</v>
      </c>
      <c r="R1187" s="221">
        <f>Q1187*H1187</f>
        <v>0</v>
      </c>
      <c r="S1187" s="221">
        <v>0</v>
      </c>
      <c r="T1187" s="222">
        <f>S1187*H1187</f>
        <v>0</v>
      </c>
      <c r="U1187" s="38"/>
      <c r="V1187" s="38"/>
      <c r="W1187" s="38"/>
      <c r="X1187" s="38"/>
      <c r="Y1187" s="38"/>
      <c r="Z1187" s="38"/>
      <c r="AA1187" s="38"/>
      <c r="AB1187" s="38"/>
      <c r="AC1187" s="38"/>
      <c r="AD1187" s="38"/>
      <c r="AE1187" s="38"/>
      <c r="AR1187" s="223" t="s">
        <v>161</v>
      </c>
      <c r="AT1187" s="223" t="s">
        <v>134</v>
      </c>
      <c r="AU1187" s="223" t="s">
        <v>87</v>
      </c>
      <c r="AY1187" s="17" t="s">
        <v>133</v>
      </c>
      <c r="BE1187" s="224">
        <f>IF(N1187="základní",J1187,0)</f>
        <v>0</v>
      </c>
      <c r="BF1187" s="224">
        <f>IF(N1187="snížená",J1187,0)</f>
        <v>0</v>
      </c>
      <c r="BG1187" s="224">
        <f>IF(N1187="zákl. přenesená",J1187,0)</f>
        <v>0</v>
      </c>
      <c r="BH1187" s="224">
        <f>IF(N1187="sníž. přenesená",J1187,0)</f>
        <v>0</v>
      </c>
      <c r="BI1187" s="224">
        <f>IF(N1187="nulová",J1187,0)</f>
        <v>0</v>
      </c>
      <c r="BJ1187" s="17" t="s">
        <v>85</v>
      </c>
      <c r="BK1187" s="224">
        <f>ROUND(I1187*H1187,2)</f>
        <v>0</v>
      </c>
      <c r="BL1187" s="17" t="s">
        <v>161</v>
      </c>
      <c r="BM1187" s="223" t="s">
        <v>2129</v>
      </c>
    </row>
    <row r="1188" s="15" customFormat="1">
      <c r="A1188" s="15"/>
      <c r="B1188" s="277"/>
      <c r="C1188" s="278"/>
      <c r="D1188" s="225" t="s">
        <v>939</v>
      </c>
      <c r="E1188" s="279" t="s">
        <v>1</v>
      </c>
      <c r="F1188" s="280" t="s">
        <v>1083</v>
      </c>
      <c r="G1188" s="278"/>
      <c r="H1188" s="279" t="s">
        <v>1</v>
      </c>
      <c r="I1188" s="281"/>
      <c r="J1188" s="278"/>
      <c r="K1188" s="278"/>
      <c r="L1188" s="282"/>
      <c r="M1188" s="283"/>
      <c r="N1188" s="284"/>
      <c r="O1188" s="284"/>
      <c r="P1188" s="284"/>
      <c r="Q1188" s="284"/>
      <c r="R1188" s="284"/>
      <c r="S1188" s="284"/>
      <c r="T1188" s="285"/>
      <c r="U1188" s="15"/>
      <c r="V1188" s="15"/>
      <c r="W1188" s="15"/>
      <c r="X1188" s="15"/>
      <c r="Y1188" s="15"/>
      <c r="Z1188" s="15"/>
      <c r="AA1188" s="15"/>
      <c r="AB1188" s="15"/>
      <c r="AC1188" s="15"/>
      <c r="AD1188" s="15"/>
      <c r="AE1188" s="15"/>
      <c r="AT1188" s="286" t="s">
        <v>939</v>
      </c>
      <c r="AU1188" s="286" t="s">
        <v>87</v>
      </c>
      <c r="AV1188" s="15" t="s">
        <v>85</v>
      </c>
      <c r="AW1188" s="15" t="s">
        <v>34</v>
      </c>
      <c r="AX1188" s="15" t="s">
        <v>77</v>
      </c>
      <c r="AY1188" s="286" t="s">
        <v>133</v>
      </c>
    </row>
    <row r="1189" s="13" customFormat="1">
      <c r="A1189" s="13"/>
      <c r="B1189" s="255"/>
      <c r="C1189" s="256"/>
      <c r="D1189" s="225" t="s">
        <v>939</v>
      </c>
      <c r="E1189" s="257" t="s">
        <v>1</v>
      </c>
      <c r="F1189" s="258" t="s">
        <v>2130</v>
      </c>
      <c r="G1189" s="256"/>
      <c r="H1189" s="259">
        <v>1</v>
      </c>
      <c r="I1189" s="260"/>
      <c r="J1189" s="256"/>
      <c r="K1189" s="256"/>
      <c r="L1189" s="261"/>
      <c r="M1189" s="262"/>
      <c r="N1189" s="263"/>
      <c r="O1189" s="263"/>
      <c r="P1189" s="263"/>
      <c r="Q1189" s="263"/>
      <c r="R1189" s="263"/>
      <c r="S1189" s="263"/>
      <c r="T1189" s="264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T1189" s="265" t="s">
        <v>939</v>
      </c>
      <c r="AU1189" s="265" t="s">
        <v>87</v>
      </c>
      <c r="AV1189" s="13" t="s">
        <v>87</v>
      </c>
      <c r="AW1189" s="13" t="s">
        <v>34</v>
      </c>
      <c r="AX1189" s="13" t="s">
        <v>77</v>
      </c>
      <c r="AY1189" s="265" t="s">
        <v>133</v>
      </c>
    </row>
    <row r="1190" s="13" customFormat="1">
      <c r="A1190" s="13"/>
      <c r="B1190" s="255"/>
      <c r="C1190" s="256"/>
      <c r="D1190" s="225" t="s">
        <v>939</v>
      </c>
      <c r="E1190" s="257" t="s">
        <v>1</v>
      </c>
      <c r="F1190" s="258" t="s">
        <v>2131</v>
      </c>
      <c r="G1190" s="256"/>
      <c r="H1190" s="259">
        <v>5.7999999999999998</v>
      </c>
      <c r="I1190" s="260"/>
      <c r="J1190" s="256"/>
      <c r="K1190" s="256"/>
      <c r="L1190" s="261"/>
      <c r="M1190" s="262"/>
      <c r="N1190" s="263"/>
      <c r="O1190" s="263"/>
      <c r="P1190" s="263"/>
      <c r="Q1190" s="263"/>
      <c r="R1190" s="263"/>
      <c r="S1190" s="263"/>
      <c r="T1190" s="264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265" t="s">
        <v>939</v>
      </c>
      <c r="AU1190" s="265" t="s">
        <v>87</v>
      </c>
      <c r="AV1190" s="13" t="s">
        <v>87</v>
      </c>
      <c r="AW1190" s="13" t="s">
        <v>34</v>
      </c>
      <c r="AX1190" s="13" t="s">
        <v>77</v>
      </c>
      <c r="AY1190" s="265" t="s">
        <v>133</v>
      </c>
    </row>
    <row r="1191" s="13" customFormat="1">
      <c r="A1191" s="13"/>
      <c r="B1191" s="255"/>
      <c r="C1191" s="256"/>
      <c r="D1191" s="225" t="s">
        <v>939</v>
      </c>
      <c r="E1191" s="257" t="s">
        <v>1</v>
      </c>
      <c r="F1191" s="258" t="s">
        <v>2132</v>
      </c>
      <c r="G1191" s="256"/>
      <c r="H1191" s="259">
        <v>0</v>
      </c>
      <c r="I1191" s="260"/>
      <c r="J1191" s="256"/>
      <c r="K1191" s="256"/>
      <c r="L1191" s="261"/>
      <c r="M1191" s="262"/>
      <c r="N1191" s="263"/>
      <c r="O1191" s="263"/>
      <c r="P1191" s="263"/>
      <c r="Q1191" s="263"/>
      <c r="R1191" s="263"/>
      <c r="S1191" s="263"/>
      <c r="T1191" s="264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265" t="s">
        <v>939</v>
      </c>
      <c r="AU1191" s="265" t="s">
        <v>87</v>
      </c>
      <c r="AV1191" s="13" t="s">
        <v>87</v>
      </c>
      <c r="AW1191" s="13" t="s">
        <v>34</v>
      </c>
      <c r="AX1191" s="13" t="s">
        <v>77</v>
      </c>
      <c r="AY1191" s="265" t="s">
        <v>133</v>
      </c>
    </row>
    <row r="1192" s="15" customFormat="1">
      <c r="A1192" s="15"/>
      <c r="B1192" s="277"/>
      <c r="C1192" s="278"/>
      <c r="D1192" s="225" t="s">
        <v>939</v>
      </c>
      <c r="E1192" s="279" t="s">
        <v>1</v>
      </c>
      <c r="F1192" s="280" t="s">
        <v>1042</v>
      </c>
      <c r="G1192" s="278"/>
      <c r="H1192" s="279" t="s">
        <v>1</v>
      </c>
      <c r="I1192" s="281"/>
      <c r="J1192" s="278"/>
      <c r="K1192" s="278"/>
      <c r="L1192" s="282"/>
      <c r="M1192" s="283"/>
      <c r="N1192" s="284"/>
      <c r="O1192" s="284"/>
      <c r="P1192" s="284"/>
      <c r="Q1192" s="284"/>
      <c r="R1192" s="284"/>
      <c r="S1192" s="284"/>
      <c r="T1192" s="285"/>
      <c r="U1192" s="15"/>
      <c r="V1192" s="15"/>
      <c r="W1192" s="15"/>
      <c r="X1192" s="15"/>
      <c r="Y1192" s="15"/>
      <c r="Z1192" s="15"/>
      <c r="AA1192" s="15"/>
      <c r="AB1192" s="15"/>
      <c r="AC1192" s="15"/>
      <c r="AD1192" s="15"/>
      <c r="AE1192" s="15"/>
      <c r="AT1192" s="286" t="s">
        <v>939</v>
      </c>
      <c r="AU1192" s="286" t="s">
        <v>87</v>
      </c>
      <c r="AV1192" s="15" t="s">
        <v>85</v>
      </c>
      <c r="AW1192" s="15" t="s">
        <v>34</v>
      </c>
      <c r="AX1192" s="15" t="s">
        <v>77</v>
      </c>
      <c r="AY1192" s="286" t="s">
        <v>133</v>
      </c>
    </row>
    <row r="1193" s="13" customFormat="1">
      <c r="A1193" s="13"/>
      <c r="B1193" s="255"/>
      <c r="C1193" s="256"/>
      <c r="D1193" s="225" t="s">
        <v>939</v>
      </c>
      <c r="E1193" s="257" t="s">
        <v>1</v>
      </c>
      <c r="F1193" s="258" t="s">
        <v>2133</v>
      </c>
      <c r="G1193" s="256"/>
      <c r="H1193" s="259">
        <v>0</v>
      </c>
      <c r="I1193" s="260"/>
      <c r="J1193" s="256"/>
      <c r="K1193" s="256"/>
      <c r="L1193" s="261"/>
      <c r="M1193" s="262"/>
      <c r="N1193" s="263"/>
      <c r="O1193" s="263"/>
      <c r="P1193" s="263"/>
      <c r="Q1193" s="263"/>
      <c r="R1193" s="263"/>
      <c r="S1193" s="263"/>
      <c r="T1193" s="264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T1193" s="265" t="s">
        <v>939</v>
      </c>
      <c r="AU1193" s="265" t="s">
        <v>87</v>
      </c>
      <c r="AV1193" s="13" t="s">
        <v>87</v>
      </c>
      <c r="AW1193" s="13" t="s">
        <v>34</v>
      </c>
      <c r="AX1193" s="13" t="s">
        <v>77</v>
      </c>
      <c r="AY1193" s="265" t="s">
        <v>133</v>
      </c>
    </row>
    <row r="1194" s="13" customFormat="1">
      <c r="A1194" s="13"/>
      <c r="B1194" s="255"/>
      <c r="C1194" s="256"/>
      <c r="D1194" s="225" t="s">
        <v>939</v>
      </c>
      <c r="E1194" s="257" t="s">
        <v>1</v>
      </c>
      <c r="F1194" s="258" t="s">
        <v>2134</v>
      </c>
      <c r="G1194" s="256"/>
      <c r="H1194" s="259">
        <v>3.2000000000000002</v>
      </c>
      <c r="I1194" s="260"/>
      <c r="J1194" s="256"/>
      <c r="K1194" s="256"/>
      <c r="L1194" s="261"/>
      <c r="M1194" s="262"/>
      <c r="N1194" s="263"/>
      <c r="O1194" s="263"/>
      <c r="P1194" s="263"/>
      <c r="Q1194" s="263"/>
      <c r="R1194" s="263"/>
      <c r="S1194" s="263"/>
      <c r="T1194" s="264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T1194" s="265" t="s">
        <v>939</v>
      </c>
      <c r="AU1194" s="265" t="s">
        <v>87</v>
      </c>
      <c r="AV1194" s="13" t="s">
        <v>87</v>
      </c>
      <c r="AW1194" s="13" t="s">
        <v>34</v>
      </c>
      <c r="AX1194" s="13" t="s">
        <v>77</v>
      </c>
      <c r="AY1194" s="265" t="s">
        <v>133</v>
      </c>
    </row>
    <row r="1195" s="13" customFormat="1">
      <c r="A1195" s="13"/>
      <c r="B1195" s="255"/>
      <c r="C1195" s="256"/>
      <c r="D1195" s="225" t="s">
        <v>939</v>
      </c>
      <c r="E1195" s="257" t="s">
        <v>1</v>
      </c>
      <c r="F1195" s="258" t="s">
        <v>2135</v>
      </c>
      <c r="G1195" s="256"/>
      <c r="H1195" s="259">
        <v>0</v>
      </c>
      <c r="I1195" s="260"/>
      <c r="J1195" s="256"/>
      <c r="K1195" s="256"/>
      <c r="L1195" s="261"/>
      <c r="M1195" s="262"/>
      <c r="N1195" s="263"/>
      <c r="O1195" s="263"/>
      <c r="P1195" s="263"/>
      <c r="Q1195" s="263"/>
      <c r="R1195" s="263"/>
      <c r="S1195" s="263"/>
      <c r="T1195" s="264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T1195" s="265" t="s">
        <v>939</v>
      </c>
      <c r="AU1195" s="265" t="s">
        <v>87</v>
      </c>
      <c r="AV1195" s="13" t="s">
        <v>87</v>
      </c>
      <c r="AW1195" s="13" t="s">
        <v>34</v>
      </c>
      <c r="AX1195" s="13" t="s">
        <v>77</v>
      </c>
      <c r="AY1195" s="265" t="s">
        <v>133</v>
      </c>
    </row>
    <row r="1196" s="13" customFormat="1">
      <c r="A1196" s="13"/>
      <c r="B1196" s="255"/>
      <c r="C1196" s="256"/>
      <c r="D1196" s="225" t="s">
        <v>939</v>
      </c>
      <c r="E1196" s="257" t="s">
        <v>1</v>
      </c>
      <c r="F1196" s="258" t="s">
        <v>2136</v>
      </c>
      <c r="G1196" s="256"/>
      <c r="H1196" s="259">
        <v>0</v>
      </c>
      <c r="I1196" s="260"/>
      <c r="J1196" s="256"/>
      <c r="K1196" s="256"/>
      <c r="L1196" s="261"/>
      <c r="M1196" s="262"/>
      <c r="N1196" s="263"/>
      <c r="O1196" s="263"/>
      <c r="P1196" s="263"/>
      <c r="Q1196" s="263"/>
      <c r="R1196" s="263"/>
      <c r="S1196" s="263"/>
      <c r="T1196" s="264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65" t="s">
        <v>939</v>
      </c>
      <c r="AU1196" s="265" t="s">
        <v>87</v>
      </c>
      <c r="AV1196" s="13" t="s">
        <v>87</v>
      </c>
      <c r="AW1196" s="13" t="s">
        <v>34</v>
      </c>
      <c r="AX1196" s="13" t="s">
        <v>77</v>
      </c>
      <c r="AY1196" s="265" t="s">
        <v>133</v>
      </c>
    </row>
    <row r="1197" s="13" customFormat="1">
      <c r="A1197" s="13"/>
      <c r="B1197" s="255"/>
      <c r="C1197" s="256"/>
      <c r="D1197" s="225" t="s">
        <v>939</v>
      </c>
      <c r="E1197" s="257" t="s">
        <v>1</v>
      </c>
      <c r="F1197" s="258" t="s">
        <v>2137</v>
      </c>
      <c r="G1197" s="256"/>
      <c r="H1197" s="259">
        <v>16.079999999999998</v>
      </c>
      <c r="I1197" s="260"/>
      <c r="J1197" s="256"/>
      <c r="K1197" s="256"/>
      <c r="L1197" s="261"/>
      <c r="M1197" s="262"/>
      <c r="N1197" s="263"/>
      <c r="O1197" s="263"/>
      <c r="P1197" s="263"/>
      <c r="Q1197" s="263"/>
      <c r="R1197" s="263"/>
      <c r="S1197" s="263"/>
      <c r="T1197" s="264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T1197" s="265" t="s">
        <v>939</v>
      </c>
      <c r="AU1197" s="265" t="s">
        <v>87</v>
      </c>
      <c r="AV1197" s="13" t="s">
        <v>87</v>
      </c>
      <c r="AW1197" s="13" t="s">
        <v>34</v>
      </c>
      <c r="AX1197" s="13" t="s">
        <v>77</v>
      </c>
      <c r="AY1197" s="265" t="s">
        <v>133</v>
      </c>
    </row>
    <row r="1198" s="14" customFormat="1">
      <c r="A1198" s="14"/>
      <c r="B1198" s="266"/>
      <c r="C1198" s="267"/>
      <c r="D1198" s="225" t="s">
        <v>939</v>
      </c>
      <c r="E1198" s="268" t="s">
        <v>1</v>
      </c>
      <c r="F1198" s="269" t="s">
        <v>941</v>
      </c>
      <c r="G1198" s="267"/>
      <c r="H1198" s="270">
        <v>26.079999999999998</v>
      </c>
      <c r="I1198" s="271"/>
      <c r="J1198" s="267"/>
      <c r="K1198" s="267"/>
      <c r="L1198" s="272"/>
      <c r="M1198" s="273"/>
      <c r="N1198" s="274"/>
      <c r="O1198" s="274"/>
      <c r="P1198" s="274"/>
      <c r="Q1198" s="274"/>
      <c r="R1198" s="274"/>
      <c r="S1198" s="274"/>
      <c r="T1198" s="275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T1198" s="276" t="s">
        <v>939</v>
      </c>
      <c r="AU1198" s="276" t="s">
        <v>87</v>
      </c>
      <c r="AV1198" s="14" t="s">
        <v>138</v>
      </c>
      <c r="AW1198" s="14" t="s">
        <v>34</v>
      </c>
      <c r="AX1198" s="14" t="s">
        <v>85</v>
      </c>
      <c r="AY1198" s="276" t="s">
        <v>133</v>
      </c>
    </row>
    <row r="1199" s="2" customFormat="1" ht="16.5" customHeight="1">
      <c r="A1199" s="38"/>
      <c r="B1199" s="39"/>
      <c r="C1199" s="230" t="s">
        <v>2138</v>
      </c>
      <c r="D1199" s="230" t="s">
        <v>574</v>
      </c>
      <c r="E1199" s="231" t="s">
        <v>2139</v>
      </c>
      <c r="F1199" s="232" t="s">
        <v>2140</v>
      </c>
      <c r="G1199" s="233" t="s">
        <v>304</v>
      </c>
      <c r="H1199" s="234">
        <v>27.384</v>
      </c>
      <c r="I1199" s="235"/>
      <c r="J1199" s="236">
        <f>ROUND(I1199*H1199,2)</f>
        <v>0</v>
      </c>
      <c r="K1199" s="237"/>
      <c r="L1199" s="238"/>
      <c r="M1199" s="239" t="s">
        <v>1</v>
      </c>
      <c r="N1199" s="240" t="s">
        <v>42</v>
      </c>
      <c r="O1199" s="91"/>
      <c r="P1199" s="221">
        <f>O1199*H1199</f>
        <v>0</v>
      </c>
      <c r="Q1199" s="221">
        <v>0</v>
      </c>
      <c r="R1199" s="221">
        <f>Q1199*H1199</f>
        <v>0</v>
      </c>
      <c r="S1199" s="221">
        <v>0</v>
      </c>
      <c r="T1199" s="222">
        <f>S1199*H1199</f>
        <v>0</v>
      </c>
      <c r="U1199" s="38"/>
      <c r="V1199" s="38"/>
      <c r="W1199" s="38"/>
      <c r="X1199" s="38"/>
      <c r="Y1199" s="38"/>
      <c r="Z1199" s="38"/>
      <c r="AA1199" s="38"/>
      <c r="AB1199" s="38"/>
      <c r="AC1199" s="38"/>
      <c r="AD1199" s="38"/>
      <c r="AE1199" s="38"/>
      <c r="AR1199" s="223" t="s">
        <v>191</v>
      </c>
      <c r="AT1199" s="223" t="s">
        <v>574</v>
      </c>
      <c r="AU1199" s="223" t="s">
        <v>87</v>
      </c>
      <c r="AY1199" s="17" t="s">
        <v>133</v>
      </c>
      <c r="BE1199" s="224">
        <f>IF(N1199="základní",J1199,0)</f>
        <v>0</v>
      </c>
      <c r="BF1199" s="224">
        <f>IF(N1199="snížená",J1199,0)</f>
        <v>0</v>
      </c>
      <c r="BG1199" s="224">
        <f>IF(N1199="zákl. přenesená",J1199,0)</f>
        <v>0</v>
      </c>
      <c r="BH1199" s="224">
        <f>IF(N1199="sníž. přenesená",J1199,0)</f>
        <v>0</v>
      </c>
      <c r="BI1199" s="224">
        <f>IF(N1199="nulová",J1199,0)</f>
        <v>0</v>
      </c>
      <c r="BJ1199" s="17" t="s">
        <v>85</v>
      </c>
      <c r="BK1199" s="224">
        <f>ROUND(I1199*H1199,2)</f>
        <v>0</v>
      </c>
      <c r="BL1199" s="17" t="s">
        <v>161</v>
      </c>
      <c r="BM1199" s="223" t="s">
        <v>2141</v>
      </c>
    </row>
    <row r="1200" s="2" customFormat="1" ht="24.15" customHeight="1">
      <c r="A1200" s="38"/>
      <c r="B1200" s="39"/>
      <c r="C1200" s="211" t="s">
        <v>651</v>
      </c>
      <c r="D1200" s="211" t="s">
        <v>134</v>
      </c>
      <c r="E1200" s="212" t="s">
        <v>2142</v>
      </c>
      <c r="F1200" s="213" t="s">
        <v>2143</v>
      </c>
      <c r="G1200" s="214" t="s">
        <v>304</v>
      </c>
      <c r="H1200" s="215">
        <v>99.439999999999998</v>
      </c>
      <c r="I1200" s="216"/>
      <c r="J1200" s="217">
        <f>ROUND(I1200*H1200,2)</f>
        <v>0</v>
      </c>
      <c r="K1200" s="218"/>
      <c r="L1200" s="44"/>
      <c r="M1200" s="219" t="s">
        <v>1</v>
      </c>
      <c r="N1200" s="220" t="s">
        <v>42</v>
      </c>
      <c r="O1200" s="91"/>
      <c r="P1200" s="221">
        <f>O1200*H1200</f>
        <v>0</v>
      </c>
      <c r="Q1200" s="221">
        <v>0</v>
      </c>
      <c r="R1200" s="221">
        <f>Q1200*H1200</f>
        <v>0</v>
      </c>
      <c r="S1200" s="221">
        <v>0</v>
      </c>
      <c r="T1200" s="222">
        <f>S1200*H1200</f>
        <v>0</v>
      </c>
      <c r="U1200" s="38"/>
      <c r="V1200" s="38"/>
      <c r="W1200" s="38"/>
      <c r="X1200" s="38"/>
      <c r="Y1200" s="38"/>
      <c r="Z1200" s="38"/>
      <c r="AA1200" s="38"/>
      <c r="AB1200" s="38"/>
      <c r="AC1200" s="38"/>
      <c r="AD1200" s="38"/>
      <c r="AE1200" s="38"/>
      <c r="AR1200" s="223" t="s">
        <v>161</v>
      </c>
      <c r="AT1200" s="223" t="s">
        <v>134</v>
      </c>
      <c r="AU1200" s="223" t="s">
        <v>87</v>
      </c>
      <c r="AY1200" s="17" t="s">
        <v>133</v>
      </c>
      <c r="BE1200" s="224">
        <f>IF(N1200="základní",J1200,0)</f>
        <v>0</v>
      </c>
      <c r="BF1200" s="224">
        <f>IF(N1200="snížená",J1200,0)</f>
        <v>0</v>
      </c>
      <c r="BG1200" s="224">
        <f>IF(N1200="zákl. přenesená",J1200,0)</f>
        <v>0</v>
      </c>
      <c r="BH1200" s="224">
        <f>IF(N1200="sníž. přenesená",J1200,0)</f>
        <v>0</v>
      </c>
      <c r="BI1200" s="224">
        <f>IF(N1200="nulová",J1200,0)</f>
        <v>0</v>
      </c>
      <c r="BJ1200" s="17" t="s">
        <v>85</v>
      </c>
      <c r="BK1200" s="224">
        <f>ROUND(I1200*H1200,2)</f>
        <v>0</v>
      </c>
      <c r="BL1200" s="17" t="s">
        <v>161</v>
      </c>
      <c r="BM1200" s="223" t="s">
        <v>2144</v>
      </c>
    </row>
    <row r="1201" s="15" customFormat="1">
      <c r="A1201" s="15"/>
      <c r="B1201" s="277"/>
      <c r="C1201" s="278"/>
      <c r="D1201" s="225" t="s">
        <v>939</v>
      </c>
      <c r="E1201" s="279" t="s">
        <v>1</v>
      </c>
      <c r="F1201" s="280" t="s">
        <v>1083</v>
      </c>
      <c r="G1201" s="278"/>
      <c r="H1201" s="279" t="s">
        <v>1</v>
      </c>
      <c r="I1201" s="281"/>
      <c r="J1201" s="278"/>
      <c r="K1201" s="278"/>
      <c r="L1201" s="282"/>
      <c r="M1201" s="283"/>
      <c r="N1201" s="284"/>
      <c r="O1201" s="284"/>
      <c r="P1201" s="284"/>
      <c r="Q1201" s="284"/>
      <c r="R1201" s="284"/>
      <c r="S1201" s="284"/>
      <c r="T1201" s="285"/>
      <c r="U1201" s="15"/>
      <c r="V1201" s="15"/>
      <c r="W1201" s="15"/>
      <c r="X1201" s="15"/>
      <c r="Y1201" s="15"/>
      <c r="Z1201" s="15"/>
      <c r="AA1201" s="15"/>
      <c r="AB1201" s="15"/>
      <c r="AC1201" s="15"/>
      <c r="AD1201" s="15"/>
      <c r="AE1201" s="15"/>
      <c r="AT1201" s="286" t="s">
        <v>939</v>
      </c>
      <c r="AU1201" s="286" t="s">
        <v>87</v>
      </c>
      <c r="AV1201" s="15" t="s">
        <v>85</v>
      </c>
      <c r="AW1201" s="15" t="s">
        <v>34</v>
      </c>
      <c r="AX1201" s="15" t="s">
        <v>77</v>
      </c>
      <c r="AY1201" s="286" t="s">
        <v>133</v>
      </c>
    </row>
    <row r="1202" s="13" customFormat="1">
      <c r="A1202" s="13"/>
      <c r="B1202" s="255"/>
      <c r="C1202" s="256"/>
      <c r="D1202" s="225" t="s">
        <v>939</v>
      </c>
      <c r="E1202" s="257" t="s">
        <v>1</v>
      </c>
      <c r="F1202" s="258" t="s">
        <v>2145</v>
      </c>
      <c r="G1202" s="256"/>
      <c r="H1202" s="259">
        <v>12.699999999999999</v>
      </c>
      <c r="I1202" s="260"/>
      <c r="J1202" s="256"/>
      <c r="K1202" s="256"/>
      <c r="L1202" s="261"/>
      <c r="M1202" s="262"/>
      <c r="N1202" s="263"/>
      <c r="O1202" s="263"/>
      <c r="P1202" s="263"/>
      <c r="Q1202" s="263"/>
      <c r="R1202" s="263"/>
      <c r="S1202" s="263"/>
      <c r="T1202" s="264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65" t="s">
        <v>939</v>
      </c>
      <c r="AU1202" s="265" t="s">
        <v>87</v>
      </c>
      <c r="AV1202" s="13" t="s">
        <v>87</v>
      </c>
      <c r="AW1202" s="13" t="s">
        <v>34</v>
      </c>
      <c r="AX1202" s="13" t="s">
        <v>77</v>
      </c>
      <c r="AY1202" s="265" t="s">
        <v>133</v>
      </c>
    </row>
    <row r="1203" s="13" customFormat="1">
      <c r="A1203" s="13"/>
      <c r="B1203" s="255"/>
      <c r="C1203" s="256"/>
      <c r="D1203" s="225" t="s">
        <v>939</v>
      </c>
      <c r="E1203" s="257" t="s">
        <v>1</v>
      </c>
      <c r="F1203" s="258" t="s">
        <v>2146</v>
      </c>
      <c r="G1203" s="256"/>
      <c r="H1203" s="259">
        <v>12.91</v>
      </c>
      <c r="I1203" s="260"/>
      <c r="J1203" s="256"/>
      <c r="K1203" s="256"/>
      <c r="L1203" s="261"/>
      <c r="M1203" s="262"/>
      <c r="N1203" s="263"/>
      <c r="O1203" s="263"/>
      <c r="P1203" s="263"/>
      <c r="Q1203" s="263"/>
      <c r="R1203" s="263"/>
      <c r="S1203" s="263"/>
      <c r="T1203" s="264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265" t="s">
        <v>939</v>
      </c>
      <c r="AU1203" s="265" t="s">
        <v>87</v>
      </c>
      <c r="AV1203" s="13" t="s">
        <v>87</v>
      </c>
      <c r="AW1203" s="13" t="s">
        <v>34</v>
      </c>
      <c r="AX1203" s="13" t="s">
        <v>77</v>
      </c>
      <c r="AY1203" s="265" t="s">
        <v>133</v>
      </c>
    </row>
    <row r="1204" s="13" customFormat="1">
      <c r="A1204" s="13"/>
      <c r="B1204" s="255"/>
      <c r="C1204" s="256"/>
      <c r="D1204" s="225" t="s">
        <v>939</v>
      </c>
      <c r="E1204" s="257" t="s">
        <v>1</v>
      </c>
      <c r="F1204" s="258" t="s">
        <v>2147</v>
      </c>
      <c r="G1204" s="256"/>
      <c r="H1204" s="259">
        <v>5.2000000000000002</v>
      </c>
      <c r="I1204" s="260"/>
      <c r="J1204" s="256"/>
      <c r="K1204" s="256"/>
      <c r="L1204" s="261"/>
      <c r="M1204" s="262"/>
      <c r="N1204" s="263"/>
      <c r="O1204" s="263"/>
      <c r="P1204" s="263"/>
      <c r="Q1204" s="263"/>
      <c r="R1204" s="263"/>
      <c r="S1204" s="263"/>
      <c r="T1204" s="264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265" t="s">
        <v>939</v>
      </c>
      <c r="AU1204" s="265" t="s">
        <v>87</v>
      </c>
      <c r="AV1204" s="13" t="s">
        <v>87</v>
      </c>
      <c r="AW1204" s="13" t="s">
        <v>34</v>
      </c>
      <c r="AX1204" s="13" t="s">
        <v>77</v>
      </c>
      <c r="AY1204" s="265" t="s">
        <v>133</v>
      </c>
    </row>
    <row r="1205" s="15" customFormat="1">
      <c r="A1205" s="15"/>
      <c r="B1205" s="277"/>
      <c r="C1205" s="278"/>
      <c r="D1205" s="225" t="s">
        <v>939</v>
      </c>
      <c r="E1205" s="279" t="s">
        <v>1</v>
      </c>
      <c r="F1205" s="280" t="s">
        <v>1042</v>
      </c>
      <c r="G1205" s="278"/>
      <c r="H1205" s="279" t="s">
        <v>1</v>
      </c>
      <c r="I1205" s="281"/>
      <c r="J1205" s="278"/>
      <c r="K1205" s="278"/>
      <c r="L1205" s="282"/>
      <c r="M1205" s="283"/>
      <c r="N1205" s="284"/>
      <c r="O1205" s="284"/>
      <c r="P1205" s="284"/>
      <c r="Q1205" s="284"/>
      <c r="R1205" s="284"/>
      <c r="S1205" s="284"/>
      <c r="T1205" s="285"/>
      <c r="U1205" s="15"/>
      <c r="V1205" s="15"/>
      <c r="W1205" s="15"/>
      <c r="X1205" s="15"/>
      <c r="Y1205" s="15"/>
      <c r="Z1205" s="15"/>
      <c r="AA1205" s="15"/>
      <c r="AB1205" s="15"/>
      <c r="AC1205" s="15"/>
      <c r="AD1205" s="15"/>
      <c r="AE1205" s="15"/>
      <c r="AT1205" s="286" t="s">
        <v>939</v>
      </c>
      <c r="AU1205" s="286" t="s">
        <v>87</v>
      </c>
      <c r="AV1205" s="15" t="s">
        <v>85</v>
      </c>
      <c r="AW1205" s="15" t="s">
        <v>34</v>
      </c>
      <c r="AX1205" s="15" t="s">
        <v>77</v>
      </c>
      <c r="AY1205" s="286" t="s">
        <v>133</v>
      </c>
    </row>
    <row r="1206" s="13" customFormat="1">
      <c r="A1206" s="13"/>
      <c r="B1206" s="255"/>
      <c r="C1206" s="256"/>
      <c r="D1206" s="225" t="s">
        <v>939</v>
      </c>
      <c r="E1206" s="257" t="s">
        <v>1</v>
      </c>
      <c r="F1206" s="258" t="s">
        <v>2148</v>
      </c>
      <c r="G1206" s="256"/>
      <c r="H1206" s="259">
        <v>7.7000000000000002</v>
      </c>
      <c r="I1206" s="260"/>
      <c r="J1206" s="256"/>
      <c r="K1206" s="256"/>
      <c r="L1206" s="261"/>
      <c r="M1206" s="262"/>
      <c r="N1206" s="263"/>
      <c r="O1206" s="263"/>
      <c r="P1206" s="263"/>
      <c r="Q1206" s="263"/>
      <c r="R1206" s="263"/>
      <c r="S1206" s="263"/>
      <c r="T1206" s="264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265" t="s">
        <v>939</v>
      </c>
      <c r="AU1206" s="265" t="s">
        <v>87</v>
      </c>
      <c r="AV1206" s="13" t="s">
        <v>87</v>
      </c>
      <c r="AW1206" s="13" t="s">
        <v>34</v>
      </c>
      <c r="AX1206" s="13" t="s">
        <v>77</v>
      </c>
      <c r="AY1206" s="265" t="s">
        <v>133</v>
      </c>
    </row>
    <row r="1207" s="13" customFormat="1">
      <c r="A1207" s="13"/>
      <c r="B1207" s="255"/>
      <c r="C1207" s="256"/>
      <c r="D1207" s="225" t="s">
        <v>939</v>
      </c>
      <c r="E1207" s="257" t="s">
        <v>1</v>
      </c>
      <c r="F1207" s="258" t="s">
        <v>2149</v>
      </c>
      <c r="G1207" s="256"/>
      <c r="H1207" s="259">
        <v>9.8499999999999996</v>
      </c>
      <c r="I1207" s="260"/>
      <c r="J1207" s="256"/>
      <c r="K1207" s="256"/>
      <c r="L1207" s="261"/>
      <c r="M1207" s="262"/>
      <c r="N1207" s="263"/>
      <c r="O1207" s="263"/>
      <c r="P1207" s="263"/>
      <c r="Q1207" s="263"/>
      <c r="R1207" s="263"/>
      <c r="S1207" s="263"/>
      <c r="T1207" s="264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65" t="s">
        <v>939</v>
      </c>
      <c r="AU1207" s="265" t="s">
        <v>87</v>
      </c>
      <c r="AV1207" s="13" t="s">
        <v>87</v>
      </c>
      <c r="AW1207" s="13" t="s">
        <v>34</v>
      </c>
      <c r="AX1207" s="13" t="s">
        <v>77</v>
      </c>
      <c r="AY1207" s="265" t="s">
        <v>133</v>
      </c>
    </row>
    <row r="1208" s="13" customFormat="1">
      <c r="A1208" s="13"/>
      <c r="B1208" s="255"/>
      <c r="C1208" s="256"/>
      <c r="D1208" s="225" t="s">
        <v>939</v>
      </c>
      <c r="E1208" s="257" t="s">
        <v>1</v>
      </c>
      <c r="F1208" s="258" t="s">
        <v>2150</v>
      </c>
      <c r="G1208" s="256"/>
      <c r="H1208" s="259">
        <v>7.5499999999999998</v>
      </c>
      <c r="I1208" s="260"/>
      <c r="J1208" s="256"/>
      <c r="K1208" s="256"/>
      <c r="L1208" s="261"/>
      <c r="M1208" s="262"/>
      <c r="N1208" s="263"/>
      <c r="O1208" s="263"/>
      <c r="P1208" s="263"/>
      <c r="Q1208" s="263"/>
      <c r="R1208" s="263"/>
      <c r="S1208" s="263"/>
      <c r="T1208" s="264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65" t="s">
        <v>939</v>
      </c>
      <c r="AU1208" s="265" t="s">
        <v>87</v>
      </c>
      <c r="AV1208" s="13" t="s">
        <v>87</v>
      </c>
      <c r="AW1208" s="13" t="s">
        <v>34</v>
      </c>
      <c r="AX1208" s="13" t="s">
        <v>77</v>
      </c>
      <c r="AY1208" s="265" t="s">
        <v>133</v>
      </c>
    </row>
    <row r="1209" s="13" customFormat="1">
      <c r="A1209" s="13"/>
      <c r="B1209" s="255"/>
      <c r="C1209" s="256"/>
      <c r="D1209" s="225" t="s">
        <v>939</v>
      </c>
      <c r="E1209" s="257" t="s">
        <v>1</v>
      </c>
      <c r="F1209" s="258" t="s">
        <v>2151</v>
      </c>
      <c r="G1209" s="256"/>
      <c r="H1209" s="259">
        <v>6.25</v>
      </c>
      <c r="I1209" s="260"/>
      <c r="J1209" s="256"/>
      <c r="K1209" s="256"/>
      <c r="L1209" s="261"/>
      <c r="M1209" s="262"/>
      <c r="N1209" s="263"/>
      <c r="O1209" s="263"/>
      <c r="P1209" s="263"/>
      <c r="Q1209" s="263"/>
      <c r="R1209" s="263"/>
      <c r="S1209" s="263"/>
      <c r="T1209" s="264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65" t="s">
        <v>939</v>
      </c>
      <c r="AU1209" s="265" t="s">
        <v>87</v>
      </c>
      <c r="AV1209" s="13" t="s">
        <v>87</v>
      </c>
      <c r="AW1209" s="13" t="s">
        <v>34</v>
      </c>
      <c r="AX1209" s="13" t="s">
        <v>77</v>
      </c>
      <c r="AY1209" s="265" t="s">
        <v>133</v>
      </c>
    </row>
    <row r="1210" s="13" customFormat="1">
      <c r="A1210" s="13"/>
      <c r="B1210" s="255"/>
      <c r="C1210" s="256"/>
      <c r="D1210" s="225" t="s">
        <v>939</v>
      </c>
      <c r="E1210" s="257" t="s">
        <v>1</v>
      </c>
      <c r="F1210" s="258" t="s">
        <v>2152</v>
      </c>
      <c r="G1210" s="256"/>
      <c r="H1210" s="259">
        <v>37.280000000000001</v>
      </c>
      <c r="I1210" s="260"/>
      <c r="J1210" s="256"/>
      <c r="K1210" s="256"/>
      <c r="L1210" s="261"/>
      <c r="M1210" s="262"/>
      <c r="N1210" s="263"/>
      <c r="O1210" s="263"/>
      <c r="P1210" s="263"/>
      <c r="Q1210" s="263"/>
      <c r="R1210" s="263"/>
      <c r="S1210" s="263"/>
      <c r="T1210" s="264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265" t="s">
        <v>939</v>
      </c>
      <c r="AU1210" s="265" t="s">
        <v>87</v>
      </c>
      <c r="AV1210" s="13" t="s">
        <v>87</v>
      </c>
      <c r="AW1210" s="13" t="s">
        <v>34</v>
      </c>
      <c r="AX1210" s="13" t="s">
        <v>77</v>
      </c>
      <c r="AY1210" s="265" t="s">
        <v>133</v>
      </c>
    </row>
    <row r="1211" s="14" customFormat="1">
      <c r="A1211" s="14"/>
      <c r="B1211" s="266"/>
      <c r="C1211" s="267"/>
      <c r="D1211" s="225" t="s">
        <v>939</v>
      </c>
      <c r="E1211" s="268" t="s">
        <v>1</v>
      </c>
      <c r="F1211" s="269" t="s">
        <v>941</v>
      </c>
      <c r="G1211" s="267"/>
      <c r="H1211" s="270">
        <v>99.439999999999998</v>
      </c>
      <c r="I1211" s="271"/>
      <c r="J1211" s="267"/>
      <c r="K1211" s="267"/>
      <c r="L1211" s="272"/>
      <c r="M1211" s="273"/>
      <c r="N1211" s="274"/>
      <c r="O1211" s="274"/>
      <c r="P1211" s="274"/>
      <c r="Q1211" s="274"/>
      <c r="R1211" s="274"/>
      <c r="S1211" s="274"/>
      <c r="T1211" s="275"/>
      <c r="U1211" s="14"/>
      <c r="V1211" s="14"/>
      <c r="W1211" s="14"/>
      <c r="X1211" s="14"/>
      <c r="Y1211" s="14"/>
      <c r="Z1211" s="14"/>
      <c r="AA1211" s="14"/>
      <c r="AB1211" s="14"/>
      <c r="AC1211" s="14"/>
      <c r="AD1211" s="14"/>
      <c r="AE1211" s="14"/>
      <c r="AT1211" s="276" t="s">
        <v>939</v>
      </c>
      <c r="AU1211" s="276" t="s">
        <v>87</v>
      </c>
      <c r="AV1211" s="14" t="s">
        <v>138</v>
      </c>
      <c r="AW1211" s="14" t="s">
        <v>34</v>
      </c>
      <c r="AX1211" s="14" t="s">
        <v>85</v>
      </c>
      <c r="AY1211" s="276" t="s">
        <v>133</v>
      </c>
    </row>
    <row r="1212" s="2" customFormat="1" ht="16.5" customHeight="1">
      <c r="A1212" s="38"/>
      <c r="B1212" s="39"/>
      <c r="C1212" s="230" t="s">
        <v>2153</v>
      </c>
      <c r="D1212" s="230" t="s">
        <v>574</v>
      </c>
      <c r="E1212" s="231" t="s">
        <v>2154</v>
      </c>
      <c r="F1212" s="232" t="s">
        <v>2155</v>
      </c>
      <c r="G1212" s="233" t="s">
        <v>304</v>
      </c>
      <c r="H1212" s="234">
        <v>104.41200000000001</v>
      </c>
      <c r="I1212" s="235"/>
      <c r="J1212" s="236">
        <f>ROUND(I1212*H1212,2)</f>
        <v>0</v>
      </c>
      <c r="K1212" s="237"/>
      <c r="L1212" s="238"/>
      <c r="M1212" s="239" t="s">
        <v>1</v>
      </c>
      <c r="N1212" s="240" t="s">
        <v>42</v>
      </c>
      <c r="O1212" s="91"/>
      <c r="P1212" s="221">
        <f>O1212*H1212</f>
        <v>0</v>
      </c>
      <c r="Q1212" s="221">
        <v>0</v>
      </c>
      <c r="R1212" s="221">
        <f>Q1212*H1212</f>
        <v>0</v>
      </c>
      <c r="S1212" s="221">
        <v>0</v>
      </c>
      <c r="T1212" s="222">
        <f>S1212*H1212</f>
        <v>0</v>
      </c>
      <c r="U1212" s="38"/>
      <c r="V1212" s="38"/>
      <c r="W1212" s="38"/>
      <c r="X1212" s="38"/>
      <c r="Y1212" s="38"/>
      <c r="Z1212" s="38"/>
      <c r="AA1212" s="38"/>
      <c r="AB1212" s="38"/>
      <c r="AC1212" s="38"/>
      <c r="AD1212" s="38"/>
      <c r="AE1212" s="38"/>
      <c r="AR1212" s="223" t="s">
        <v>191</v>
      </c>
      <c r="AT1212" s="223" t="s">
        <v>574</v>
      </c>
      <c r="AU1212" s="223" t="s">
        <v>87</v>
      </c>
      <c r="AY1212" s="17" t="s">
        <v>133</v>
      </c>
      <c r="BE1212" s="224">
        <f>IF(N1212="základní",J1212,0)</f>
        <v>0</v>
      </c>
      <c r="BF1212" s="224">
        <f>IF(N1212="snížená",J1212,0)</f>
        <v>0</v>
      </c>
      <c r="BG1212" s="224">
        <f>IF(N1212="zákl. přenesená",J1212,0)</f>
        <v>0</v>
      </c>
      <c r="BH1212" s="224">
        <f>IF(N1212="sníž. přenesená",J1212,0)</f>
        <v>0</v>
      </c>
      <c r="BI1212" s="224">
        <f>IF(N1212="nulová",J1212,0)</f>
        <v>0</v>
      </c>
      <c r="BJ1212" s="17" t="s">
        <v>85</v>
      </c>
      <c r="BK1212" s="224">
        <f>ROUND(I1212*H1212,2)</f>
        <v>0</v>
      </c>
      <c r="BL1212" s="17" t="s">
        <v>161</v>
      </c>
      <c r="BM1212" s="223" t="s">
        <v>2156</v>
      </c>
    </row>
    <row r="1213" s="2" customFormat="1" ht="16.5" customHeight="1">
      <c r="A1213" s="38"/>
      <c r="B1213" s="39"/>
      <c r="C1213" s="211" t="s">
        <v>654</v>
      </c>
      <c r="D1213" s="211" t="s">
        <v>134</v>
      </c>
      <c r="E1213" s="212" t="s">
        <v>2157</v>
      </c>
      <c r="F1213" s="213" t="s">
        <v>2158</v>
      </c>
      <c r="G1213" s="214" t="s">
        <v>304</v>
      </c>
      <c r="H1213" s="215">
        <v>69.879999999999995</v>
      </c>
      <c r="I1213" s="216"/>
      <c r="J1213" s="217">
        <f>ROUND(I1213*H1213,2)</f>
        <v>0</v>
      </c>
      <c r="K1213" s="218"/>
      <c r="L1213" s="44"/>
      <c r="M1213" s="219" t="s">
        <v>1</v>
      </c>
      <c r="N1213" s="220" t="s">
        <v>42</v>
      </c>
      <c r="O1213" s="91"/>
      <c r="P1213" s="221">
        <f>O1213*H1213</f>
        <v>0</v>
      </c>
      <c r="Q1213" s="221">
        <v>0</v>
      </c>
      <c r="R1213" s="221">
        <f>Q1213*H1213</f>
        <v>0</v>
      </c>
      <c r="S1213" s="221">
        <v>0</v>
      </c>
      <c r="T1213" s="222">
        <f>S1213*H1213</f>
        <v>0</v>
      </c>
      <c r="U1213" s="38"/>
      <c r="V1213" s="38"/>
      <c r="W1213" s="38"/>
      <c r="X1213" s="38"/>
      <c r="Y1213" s="38"/>
      <c r="Z1213" s="38"/>
      <c r="AA1213" s="38"/>
      <c r="AB1213" s="38"/>
      <c r="AC1213" s="38"/>
      <c r="AD1213" s="38"/>
      <c r="AE1213" s="38"/>
      <c r="AR1213" s="223" t="s">
        <v>161</v>
      </c>
      <c r="AT1213" s="223" t="s">
        <v>134</v>
      </c>
      <c r="AU1213" s="223" t="s">
        <v>87</v>
      </c>
      <c r="AY1213" s="17" t="s">
        <v>133</v>
      </c>
      <c r="BE1213" s="224">
        <f>IF(N1213="základní",J1213,0)</f>
        <v>0</v>
      </c>
      <c r="BF1213" s="224">
        <f>IF(N1213="snížená",J1213,0)</f>
        <v>0</v>
      </c>
      <c r="BG1213" s="224">
        <f>IF(N1213="zákl. přenesená",J1213,0)</f>
        <v>0</v>
      </c>
      <c r="BH1213" s="224">
        <f>IF(N1213="sníž. přenesená",J1213,0)</f>
        <v>0</v>
      </c>
      <c r="BI1213" s="224">
        <f>IF(N1213="nulová",J1213,0)</f>
        <v>0</v>
      </c>
      <c r="BJ1213" s="17" t="s">
        <v>85</v>
      </c>
      <c r="BK1213" s="224">
        <f>ROUND(I1213*H1213,2)</f>
        <v>0</v>
      </c>
      <c r="BL1213" s="17" t="s">
        <v>161</v>
      </c>
      <c r="BM1213" s="223" t="s">
        <v>2159</v>
      </c>
    </row>
    <row r="1214" s="15" customFormat="1">
      <c r="A1214" s="15"/>
      <c r="B1214" s="277"/>
      <c r="C1214" s="278"/>
      <c r="D1214" s="225" t="s">
        <v>939</v>
      </c>
      <c r="E1214" s="279" t="s">
        <v>1</v>
      </c>
      <c r="F1214" s="280" t="s">
        <v>1083</v>
      </c>
      <c r="G1214" s="278"/>
      <c r="H1214" s="279" t="s">
        <v>1</v>
      </c>
      <c r="I1214" s="281"/>
      <c r="J1214" s="278"/>
      <c r="K1214" s="278"/>
      <c r="L1214" s="282"/>
      <c r="M1214" s="283"/>
      <c r="N1214" s="284"/>
      <c r="O1214" s="284"/>
      <c r="P1214" s="284"/>
      <c r="Q1214" s="284"/>
      <c r="R1214" s="284"/>
      <c r="S1214" s="284"/>
      <c r="T1214" s="285"/>
      <c r="U1214" s="15"/>
      <c r="V1214" s="15"/>
      <c r="W1214" s="15"/>
      <c r="X1214" s="15"/>
      <c r="Y1214" s="15"/>
      <c r="Z1214" s="15"/>
      <c r="AA1214" s="15"/>
      <c r="AB1214" s="15"/>
      <c r="AC1214" s="15"/>
      <c r="AD1214" s="15"/>
      <c r="AE1214" s="15"/>
      <c r="AT1214" s="286" t="s">
        <v>939</v>
      </c>
      <c r="AU1214" s="286" t="s">
        <v>87</v>
      </c>
      <c r="AV1214" s="15" t="s">
        <v>85</v>
      </c>
      <c r="AW1214" s="15" t="s">
        <v>34</v>
      </c>
      <c r="AX1214" s="15" t="s">
        <v>77</v>
      </c>
      <c r="AY1214" s="286" t="s">
        <v>133</v>
      </c>
    </row>
    <row r="1215" s="13" customFormat="1">
      <c r="A1215" s="13"/>
      <c r="B1215" s="255"/>
      <c r="C1215" s="256"/>
      <c r="D1215" s="225" t="s">
        <v>939</v>
      </c>
      <c r="E1215" s="257" t="s">
        <v>1</v>
      </c>
      <c r="F1215" s="258" t="s">
        <v>2160</v>
      </c>
      <c r="G1215" s="256"/>
      <c r="H1215" s="259">
        <v>8.6199999999999992</v>
      </c>
      <c r="I1215" s="260"/>
      <c r="J1215" s="256"/>
      <c r="K1215" s="256"/>
      <c r="L1215" s="261"/>
      <c r="M1215" s="262"/>
      <c r="N1215" s="263"/>
      <c r="O1215" s="263"/>
      <c r="P1215" s="263"/>
      <c r="Q1215" s="263"/>
      <c r="R1215" s="263"/>
      <c r="S1215" s="263"/>
      <c r="T1215" s="264"/>
      <c r="U1215" s="13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65" t="s">
        <v>939</v>
      </c>
      <c r="AU1215" s="265" t="s">
        <v>87</v>
      </c>
      <c r="AV1215" s="13" t="s">
        <v>87</v>
      </c>
      <c r="AW1215" s="13" t="s">
        <v>34</v>
      </c>
      <c r="AX1215" s="13" t="s">
        <v>77</v>
      </c>
      <c r="AY1215" s="265" t="s">
        <v>133</v>
      </c>
    </row>
    <row r="1216" s="13" customFormat="1">
      <c r="A1216" s="13"/>
      <c r="B1216" s="255"/>
      <c r="C1216" s="256"/>
      <c r="D1216" s="225" t="s">
        <v>939</v>
      </c>
      <c r="E1216" s="257" t="s">
        <v>1</v>
      </c>
      <c r="F1216" s="258" t="s">
        <v>2161</v>
      </c>
      <c r="G1216" s="256"/>
      <c r="H1216" s="259">
        <v>10.609999999999999</v>
      </c>
      <c r="I1216" s="260"/>
      <c r="J1216" s="256"/>
      <c r="K1216" s="256"/>
      <c r="L1216" s="261"/>
      <c r="M1216" s="262"/>
      <c r="N1216" s="263"/>
      <c r="O1216" s="263"/>
      <c r="P1216" s="263"/>
      <c r="Q1216" s="263"/>
      <c r="R1216" s="263"/>
      <c r="S1216" s="263"/>
      <c r="T1216" s="264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65" t="s">
        <v>939</v>
      </c>
      <c r="AU1216" s="265" t="s">
        <v>87</v>
      </c>
      <c r="AV1216" s="13" t="s">
        <v>87</v>
      </c>
      <c r="AW1216" s="13" t="s">
        <v>34</v>
      </c>
      <c r="AX1216" s="13" t="s">
        <v>77</v>
      </c>
      <c r="AY1216" s="265" t="s">
        <v>133</v>
      </c>
    </row>
    <row r="1217" s="13" customFormat="1">
      <c r="A1217" s="13"/>
      <c r="B1217" s="255"/>
      <c r="C1217" s="256"/>
      <c r="D1217" s="225" t="s">
        <v>939</v>
      </c>
      <c r="E1217" s="257" t="s">
        <v>1</v>
      </c>
      <c r="F1217" s="258" t="s">
        <v>2162</v>
      </c>
      <c r="G1217" s="256"/>
      <c r="H1217" s="259">
        <v>2</v>
      </c>
      <c r="I1217" s="260"/>
      <c r="J1217" s="256"/>
      <c r="K1217" s="256"/>
      <c r="L1217" s="261"/>
      <c r="M1217" s="262"/>
      <c r="N1217" s="263"/>
      <c r="O1217" s="263"/>
      <c r="P1217" s="263"/>
      <c r="Q1217" s="263"/>
      <c r="R1217" s="263"/>
      <c r="S1217" s="263"/>
      <c r="T1217" s="264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T1217" s="265" t="s">
        <v>939</v>
      </c>
      <c r="AU1217" s="265" t="s">
        <v>87</v>
      </c>
      <c r="AV1217" s="13" t="s">
        <v>87</v>
      </c>
      <c r="AW1217" s="13" t="s">
        <v>34</v>
      </c>
      <c r="AX1217" s="13" t="s">
        <v>77</v>
      </c>
      <c r="AY1217" s="265" t="s">
        <v>133</v>
      </c>
    </row>
    <row r="1218" s="15" customFormat="1">
      <c r="A1218" s="15"/>
      <c r="B1218" s="277"/>
      <c r="C1218" s="278"/>
      <c r="D1218" s="225" t="s">
        <v>939</v>
      </c>
      <c r="E1218" s="279" t="s">
        <v>1</v>
      </c>
      <c r="F1218" s="280" t="s">
        <v>1042</v>
      </c>
      <c r="G1218" s="278"/>
      <c r="H1218" s="279" t="s">
        <v>1</v>
      </c>
      <c r="I1218" s="281"/>
      <c r="J1218" s="278"/>
      <c r="K1218" s="278"/>
      <c r="L1218" s="282"/>
      <c r="M1218" s="283"/>
      <c r="N1218" s="284"/>
      <c r="O1218" s="284"/>
      <c r="P1218" s="284"/>
      <c r="Q1218" s="284"/>
      <c r="R1218" s="284"/>
      <c r="S1218" s="284"/>
      <c r="T1218" s="285"/>
      <c r="U1218" s="15"/>
      <c r="V1218" s="15"/>
      <c r="W1218" s="15"/>
      <c r="X1218" s="15"/>
      <c r="Y1218" s="15"/>
      <c r="Z1218" s="15"/>
      <c r="AA1218" s="15"/>
      <c r="AB1218" s="15"/>
      <c r="AC1218" s="15"/>
      <c r="AD1218" s="15"/>
      <c r="AE1218" s="15"/>
      <c r="AT1218" s="286" t="s">
        <v>939</v>
      </c>
      <c r="AU1218" s="286" t="s">
        <v>87</v>
      </c>
      <c r="AV1218" s="15" t="s">
        <v>85</v>
      </c>
      <c r="AW1218" s="15" t="s">
        <v>34</v>
      </c>
      <c r="AX1218" s="15" t="s">
        <v>77</v>
      </c>
      <c r="AY1218" s="286" t="s">
        <v>133</v>
      </c>
    </row>
    <row r="1219" s="13" customFormat="1">
      <c r="A1219" s="13"/>
      <c r="B1219" s="255"/>
      <c r="C1219" s="256"/>
      <c r="D1219" s="225" t="s">
        <v>939</v>
      </c>
      <c r="E1219" s="257" t="s">
        <v>1</v>
      </c>
      <c r="F1219" s="258" t="s">
        <v>2163</v>
      </c>
      <c r="G1219" s="256"/>
      <c r="H1219" s="259">
        <v>5.2999999999999998</v>
      </c>
      <c r="I1219" s="260"/>
      <c r="J1219" s="256"/>
      <c r="K1219" s="256"/>
      <c r="L1219" s="261"/>
      <c r="M1219" s="262"/>
      <c r="N1219" s="263"/>
      <c r="O1219" s="263"/>
      <c r="P1219" s="263"/>
      <c r="Q1219" s="263"/>
      <c r="R1219" s="263"/>
      <c r="S1219" s="263"/>
      <c r="T1219" s="264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T1219" s="265" t="s">
        <v>939</v>
      </c>
      <c r="AU1219" s="265" t="s">
        <v>87</v>
      </c>
      <c r="AV1219" s="13" t="s">
        <v>87</v>
      </c>
      <c r="AW1219" s="13" t="s">
        <v>34</v>
      </c>
      <c r="AX1219" s="13" t="s">
        <v>77</v>
      </c>
      <c r="AY1219" s="265" t="s">
        <v>133</v>
      </c>
    </row>
    <row r="1220" s="13" customFormat="1">
      <c r="A1220" s="13"/>
      <c r="B1220" s="255"/>
      <c r="C1220" s="256"/>
      <c r="D1220" s="225" t="s">
        <v>939</v>
      </c>
      <c r="E1220" s="257" t="s">
        <v>1</v>
      </c>
      <c r="F1220" s="258" t="s">
        <v>2164</v>
      </c>
      <c r="G1220" s="256"/>
      <c r="H1220" s="259">
        <v>7.5499999999999998</v>
      </c>
      <c r="I1220" s="260"/>
      <c r="J1220" s="256"/>
      <c r="K1220" s="256"/>
      <c r="L1220" s="261"/>
      <c r="M1220" s="262"/>
      <c r="N1220" s="263"/>
      <c r="O1220" s="263"/>
      <c r="P1220" s="263"/>
      <c r="Q1220" s="263"/>
      <c r="R1220" s="263"/>
      <c r="S1220" s="263"/>
      <c r="T1220" s="264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T1220" s="265" t="s">
        <v>939</v>
      </c>
      <c r="AU1220" s="265" t="s">
        <v>87</v>
      </c>
      <c r="AV1220" s="13" t="s">
        <v>87</v>
      </c>
      <c r="AW1220" s="13" t="s">
        <v>34</v>
      </c>
      <c r="AX1220" s="13" t="s">
        <v>77</v>
      </c>
      <c r="AY1220" s="265" t="s">
        <v>133</v>
      </c>
    </row>
    <row r="1221" s="13" customFormat="1">
      <c r="A1221" s="13"/>
      <c r="B1221" s="255"/>
      <c r="C1221" s="256"/>
      <c r="D1221" s="225" t="s">
        <v>939</v>
      </c>
      <c r="E1221" s="257" t="s">
        <v>1</v>
      </c>
      <c r="F1221" s="258" t="s">
        <v>2165</v>
      </c>
      <c r="G1221" s="256"/>
      <c r="H1221" s="259">
        <v>5.1500000000000004</v>
      </c>
      <c r="I1221" s="260"/>
      <c r="J1221" s="256"/>
      <c r="K1221" s="256"/>
      <c r="L1221" s="261"/>
      <c r="M1221" s="262"/>
      <c r="N1221" s="263"/>
      <c r="O1221" s="263"/>
      <c r="P1221" s="263"/>
      <c r="Q1221" s="263"/>
      <c r="R1221" s="263"/>
      <c r="S1221" s="263"/>
      <c r="T1221" s="264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265" t="s">
        <v>939</v>
      </c>
      <c r="AU1221" s="265" t="s">
        <v>87</v>
      </c>
      <c r="AV1221" s="13" t="s">
        <v>87</v>
      </c>
      <c r="AW1221" s="13" t="s">
        <v>34</v>
      </c>
      <c r="AX1221" s="13" t="s">
        <v>77</v>
      </c>
      <c r="AY1221" s="265" t="s">
        <v>133</v>
      </c>
    </row>
    <row r="1222" s="13" customFormat="1">
      <c r="A1222" s="13"/>
      <c r="B1222" s="255"/>
      <c r="C1222" s="256"/>
      <c r="D1222" s="225" t="s">
        <v>939</v>
      </c>
      <c r="E1222" s="257" t="s">
        <v>1</v>
      </c>
      <c r="F1222" s="258" t="s">
        <v>2166</v>
      </c>
      <c r="G1222" s="256"/>
      <c r="H1222" s="259">
        <v>3.8500000000000001</v>
      </c>
      <c r="I1222" s="260"/>
      <c r="J1222" s="256"/>
      <c r="K1222" s="256"/>
      <c r="L1222" s="261"/>
      <c r="M1222" s="262"/>
      <c r="N1222" s="263"/>
      <c r="O1222" s="263"/>
      <c r="P1222" s="263"/>
      <c r="Q1222" s="263"/>
      <c r="R1222" s="263"/>
      <c r="S1222" s="263"/>
      <c r="T1222" s="264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65" t="s">
        <v>939</v>
      </c>
      <c r="AU1222" s="265" t="s">
        <v>87</v>
      </c>
      <c r="AV1222" s="13" t="s">
        <v>87</v>
      </c>
      <c r="AW1222" s="13" t="s">
        <v>34</v>
      </c>
      <c r="AX1222" s="13" t="s">
        <v>77</v>
      </c>
      <c r="AY1222" s="265" t="s">
        <v>133</v>
      </c>
    </row>
    <row r="1223" s="13" customFormat="1">
      <c r="A1223" s="13"/>
      <c r="B1223" s="255"/>
      <c r="C1223" s="256"/>
      <c r="D1223" s="225" t="s">
        <v>939</v>
      </c>
      <c r="E1223" s="257" t="s">
        <v>1</v>
      </c>
      <c r="F1223" s="258" t="s">
        <v>2167</v>
      </c>
      <c r="G1223" s="256"/>
      <c r="H1223" s="259">
        <v>26.800000000000001</v>
      </c>
      <c r="I1223" s="260"/>
      <c r="J1223" s="256"/>
      <c r="K1223" s="256"/>
      <c r="L1223" s="261"/>
      <c r="M1223" s="262"/>
      <c r="N1223" s="263"/>
      <c r="O1223" s="263"/>
      <c r="P1223" s="263"/>
      <c r="Q1223" s="263"/>
      <c r="R1223" s="263"/>
      <c r="S1223" s="263"/>
      <c r="T1223" s="264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T1223" s="265" t="s">
        <v>939</v>
      </c>
      <c r="AU1223" s="265" t="s">
        <v>87</v>
      </c>
      <c r="AV1223" s="13" t="s">
        <v>87</v>
      </c>
      <c r="AW1223" s="13" t="s">
        <v>34</v>
      </c>
      <c r="AX1223" s="13" t="s">
        <v>77</v>
      </c>
      <c r="AY1223" s="265" t="s">
        <v>133</v>
      </c>
    </row>
    <row r="1224" s="14" customFormat="1">
      <c r="A1224" s="14"/>
      <c r="B1224" s="266"/>
      <c r="C1224" s="267"/>
      <c r="D1224" s="225" t="s">
        <v>939</v>
      </c>
      <c r="E1224" s="268" t="s">
        <v>1</v>
      </c>
      <c r="F1224" s="269" t="s">
        <v>941</v>
      </c>
      <c r="G1224" s="267"/>
      <c r="H1224" s="270">
        <v>69.879999999999995</v>
      </c>
      <c r="I1224" s="271"/>
      <c r="J1224" s="267"/>
      <c r="K1224" s="267"/>
      <c r="L1224" s="272"/>
      <c r="M1224" s="273"/>
      <c r="N1224" s="274"/>
      <c r="O1224" s="274"/>
      <c r="P1224" s="274"/>
      <c r="Q1224" s="274"/>
      <c r="R1224" s="274"/>
      <c r="S1224" s="274"/>
      <c r="T1224" s="275"/>
      <c r="U1224" s="14"/>
      <c r="V1224" s="14"/>
      <c r="W1224" s="14"/>
      <c r="X1224" s="14"/>
      <c r="Y1224" s="14"/>
      <c r="Z1224" s="14"/>
      <c r="AA1224" s="14"/>
      <c r="AB1224" s="14"/>
      <c r="AC1224" s="14"/>
      <c r="AD1224" s="14"/>
      <c r="AE1224" s="14"/>
      <c r="AT1224" s="276" t="s">
        <v>939</v>
      </c>
      <c r="AU1224" s="276" t="s">
        <v>87</v>
      </c>
      <c r="AV1224" s="14" t="s">
        <v>138</v>
      </c>
      <c r="AW1224" s="14" t="s">
        <v>34</v>
      </c>
      <c r="AX1224" s="14" t="s">
        <v>85</v>
      </c>
      <c r="AY1224" s="276" t="s">
        <v>133</v>
      </c>
    </row>
    <row r="1225" s="2" customFormat="1" ht="24.15" customHeight="1">
      <c r="A1225" s="38"/>
      <c r="B1225" s="39"/>
      <c r="C1225" s="211" t="s">
        <v>2168</v>
      </c>
      <c r="D1225" s="211" t="s">
        <v>134</v>
      </c>
      <c r="E1225" s="212" t="s">
        <v>2169</v>
      </c>
      <c r="F1225" s="213" t="s">
        <v>2170</v>
      </c>
      <c r="G1225" s="214" t="s">
        <v>986</v>
      </c>
      <c r="H1225" s="215">
        <v>2.746</v>
      </c>
      <c r="I1225" s="216"/>
      <c r="J1225" s="217">
        <f>ROUND(I1225*H1225,2)</f>
        <v>0</v>
      </c>
      <c r="K1225" s="218"/>
      <c r="L1225" s="44"/>
      <c r="M1225" s="219" t="s">
        <v>1</v>
      </c>
      <c r="N1225" s="220" t="s">
        <v>42</v>
      </c>
      <c r="O1225" s="91"/>
      <c r="P1225" s="221">
        <f>O1225*H1225</f>
        <v>0</v>
      </c>
      <c r="Q1225" s="221">
        <v>0</v>
      </c>
      <c r="R1225" s="221">
        <f>Q1225*H1225</f>
        <v>0</v>
      </c>
      <c r="S1225" s="221">
        <v>0</v>
      </c>
      <c r="T1225" s="222">
        <f>S1225*H1225</f>
        <v>0</v>
      </c>
      <c r="U1225" s="38"/>
      <c r="V1225" s="38"/>
      <c r="W1225" s="38"/>
      <c r="X1225" s="38"/>
      <c r="Y1225" s="38"/>
      <c r="Z1225" s="38"/>
      <c r="AA1225" s="38"/>
      <c r="AB1225" s="38"/>
      <c r="AC1225" s="38"/>
      <c r="AD1225" s="38"/>
      <c r="AE1225" s="38"/>
      <c r="AR1225" s="223" t="s">
        <v>161</v>
      </c>
      <c r="AT1225" s="223" t="s">
        <v>134</v>
      </c>
      <c r="AU1225" s="223" t="s">
        <v>87</v>
      </c>
      <c r="AY1225" s="17" t="s">
        <v>133</v>
      </c>
      <c r="BE1225" s="224">
        <f>IF(N1225="základní",J1225,0)</f>
        <v>0</v>
      </c>
      <c r="BF1225" s="224">
        <f>IF(N1225="snížená",J1225,0)</f>
        <v>0</v>
      </c>
      <c r="BG1225" s="224">
        <f>IF(N1225="zákl. přenesená",J1225,0)</f>
        <v>0</v>
      </c>
      <c r="BH1225" s="224">
        <f>IF(N1225="sníž. přenesená",J1225,0)</f>
        <v>0</v>
      </c>
      <c r="BI1225" s="224">
        <f>IF(N1225="nulová",J1225,0)</f>
        <v>0</v>
      </c>
      <c r="BJ1225" s="17" t="s">
        <v>85</v>
      </c>
      <c r="BK1225" s="224">
        <f>ROUND(I1225*H1225,2)</f>
        <v>0</v>
      </c>
      <c r="BL1225" s="17" t="s">
        <v>161</v>
      </c>
      <c r="BM1225" s="223" t="s">
        <v>2171</v>
      </c>
    </row>
    <row r="1226" s="11" customFormat="1" ht="22.8" customHeight="1">
      <c r="A1226" s="11"/>
      <c r="B1226" s="197"/>
      <c r="C1226" s="198"/>
      <c r="D1226" s="199" t="s">
        <v>76</v>
      </c>
      <c r="E1226" s="253" t="s">
        <v>2172</v>
      </c>
      <c r="F1226" s="253" t="s">
        <v>2173</v>
      </c>
      <c r="G1226" s="198"/>
      <c r="H1226" s="198"/>
      <c r="I1226" s="201"/>
      <c r="J1226" s="254">
        <f>BK1226</f>
        <v>0</v>
      </c>
      <c r="K1226" s="198"/>
      <c r="L1226" s="203"/>
      <c r="M1226" s="204"/>
      <c r="N1226" s="205"/>
      <c r="O1226" s="205"/>
      <c r="P1226" s="206">
        <f>SUM(P1227:P1234)</f>
        <v>0</v>
      </c>
      <c r="Q1226" s="205"/>
      <c r="R1226" s="206">
        <f>SUM(R1227:R1234)</f>
        <v>0</v>
      </c>
      <c r="S1226" s="205"/>
      <c r="T1226" s="207">
        <f>SUM(T1227:T1234)</f>
        <v>0</v>
      </c>
      <c r="U1226" s="11"/>
      <c r="V1226" s="11"/>
      <c r="W1226" s="11"/>
      <c r="X1226" s="11"/>
      <c r="Y1226" s="11"/>
      <c r="Z1226" s="11"/>
      <c r="AA1226" s="11"/>
      <c r="AB1226" s="11"/>
      <c r="AC1226" s="11"/>
      <c r="AD1226" s="11"/>
      <c r="AE1226" s="11"/>
      <c r="AR1226" s="208" t="s">
        <v>87</v>
      </c>
      <c r="AT1226" s="209" t="s">
        <v>76</v>
      </c>
      <c r="AU1226" s="209" t="s">
        <v>85</v>
      </c>
      <c r="AY1226" s="208" t="s">
        <v>133</v>
      </c>
      <c r="BK1226" s="210">
        <f>SUM(BK1227:BK1234)</f>
        <v>0</v>
      </c>
    </row>
    <row r="1227" s="2" customFormat="1" ht="24.15" customHeight="1">
      <c r="A1227" s="38"/>
      <c r="B1227" s="39"/>
      <c r="C1227" s="211" t="s">
        <v>658</v>
      </c>
      <c r="D1227" s="211" t="s">
        <v>134</v>
      </c>
      <c r="E1227" s="212" t="s">
        <v>2174</v>
      </c>
      <c r="F1227" s="213" t="s">
        <v>2175</v>
      </c>
      <c r="G1227" s="214" t="s">
        <v>938</v>
      </c>
      <c r="H1227" s="215">
        <v>22.713999999999999</v>
      </c>
      <c r="I1227" s="216"/>
      <c r="J1227" s="217">
        <f>ROUND(I1227*H1227,2)</f>
        <v>0</v>
      </c>
      <c r="K1227" s="218"/>
      <c r="L1227" s="44"/>
      <c r="M1227" s="219" t="s">
        <v>1</v>
      </c>
      <c r="N1227" s="220" t="s">
        <v>42</v>
      </c>
      <c r="O1227" s="91"/>
      <c r="P1227" s="221">
        <f>O1227*H1227</f>
        <v>0</v>
      </c>
      <c r="Q1227" s="221">
        <v>0</v>
      </c>
      <c r="R1227" s="221">
        <f>Q1227*H1227</f>
        <v>0</v>
      </c>
      <c r="S1227" s="221">
        <v>0</v>
      </c>
      <c r="T1227" s="222">
        <f>S1227*H1227</f>
        <v>0</v>
      </c>
      <c r="U1227" s="38"/>
      <c r="V1227" s="38"/>
      <c r="W1227" s="38"/>
      <c r="X1227" s="38"/>
      <c r="Y1227" s="38"/>
      <c r="Z1227" s="38"/>
      <c r="AA1227" s="38"/>
      <c r="AB1227" s="38"/>
      <c r="AC1227" s="38"/>
      <c r="AD1227" s="38"/>
      <c r="AE1227" s="38"/>
      <c r="AR1227" s="223" t="s">
        <v>161</v>
      </c>
      <c r="AT1227" s="223" t="s">
        <v>134</v>
      </c>
      <c r="AU1227" s="223" t="s">
        <v>87</v>
      </c>
      <c r="AY1227" s="17" t="s">
        <v>133</v>
      </c>
      <c r="BE1227" s="224">
        <f>IF(N1227="základní",J1227,0)</f>
        <v>0</v>
      </c>
      <c r="BF1227" s="224">
        <f>IF(N1227="snížená",J1227,0)</f>
        <v>0</v>
      </c>
      <c r="BG1227" s="224">
        <f>IF(N1227="zákl. přenesená",J1227,0)</f>
        <v>0</v>
      </c>
      <c r="BH1227" s="224">
        <f>IF(N1227="sníž. přenesená",J1227,0)</f>
        <v>0</v>
      </c>
      <c r="BI1227" s="224">
        <f>IF(N1227="nulová",J1227,0)</f>
        <v>0</v>
      </c>
      <c r="BJ1227" s="17" t="s">
        <v>85</v>
      </c>
      <c r="BK1227" s="224">
        <f>ROUND(I1227*H1227,2)</f>
        <v>0</v>
      </c>
      <c r="BL1227" s="17" t="s">
        <v>161</v>
      </c>
      <c r="BM1227" s="223" t="s">
        <v>2176</v>
      </c>
    </row>
    <row r="1228" s="13" customFormat="1">
      <c r="A1228" s="13"/>
      <c r="B1228" s="255"/>
      <c r="C1228" s="256"/>
      <c r="D1228" s="225" t="s">
        <v>939</v>
      </c>
      <c r="E1228" s="257" t="s">
        <v>1</v>
      </c>
      <c r="F1228" s="258" t="s">
        <v>2177</v>
      </c>
      <c r="G1228" s="256"/>
      <c r="H1228" s="259">
        <v>3.6320000000000001</v>
      </c>
      <c r="I1228" s="260"/>
      <c r="J1228" s="256"/>
      <c r="K1228" s="256"/>
      <c r="L1228" s="261"/>
      <c r="M1228" s="262"/>
      <c r="N1228" s="263"/>
      <c r="O1228" s="263"/>
      <c r="P1228" s="263"/>
      <c r="Q1228" s="263"/>
      <c r="R1228" s="263"/>
      <c r="S1228" s="263"/>
      <c r="T1228" s="264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T1228" s="265" t="s">
        <v>939</v>
      </c>
      <c r="AU1228" s="265" t="s">
        <v>87</v>
      </c>
      <c r="AV1228" s="13" t="s">
        <v>87</v>
      </c>
      <c r="AW1228" s="13" t="s">
        <v>34</v>
      </c>
      <c r="AX1228" s="13" t="s">
        <v>77</v>
      </c>
      <c r="AY1228" s="265" t="s">
        <v>133</v>
      </c>
    </row>
    <row r="1229" s="13" customFormat="1">
      <c r="A1229" s="13"/>
      <c r="B1229" s="255"/>
      <c r="C1229" s="256"/>
      <c r="D1229" s="225" t="s">
        <v>939</v>
      </c>
      <c r="E1229" s="257" t="s">
        <v>1</v>
      </c>
      <c r="F1229" s="258" t="s">
        <v>2178</v>
      </c>
      <c r="G1229" s="256"/>
      <c r="H1229" s="259">
        <v>4.6399999999999997</v>
      </c>
      <c r="I1229" s="260"/>
      <c r="J1229" s="256"/>
      <c r="K1229" s="256"/>
      <c r="L1229" s="261"/>
      <c r="M1229" s="262"/>
      <c r="N1229" s="263"/>
      <c r="O1229" s="263"/>
      <c r="P1229" s="263"/>
      <c r="Q1229" s="263"/>
      <c r="R1229" s="263"/>
      <c r="S1229" s="263"/>
      <c r="T1229" s="264"/>
      <c r="U1229" s="13"/>
      <c r="V1229" s="13"/>
      <c r="W1229" s="13"/>
      <c r="X1229" s="13"/>
      <c r="Y1229" s="13"/>
      <c r="Z1229" s="13"/>
      <c r="AA1229" s="13"/>
      <c r="AB1229" s="13"/>
      <c r="AC1229" s="13"/>
      <c r="AD1229" s="13"/>
      <c r="AE1229" s="13"/>
      <c r="AT1229" s="265" t="s">
        <v>939</v>
      </c>
      <c r="AU1229" s="265" t="s">
        <v>87</v>
      </c>
      <c r="AV1229" s="13" t="s">
        <v>87</v>
      </c>
      <c r="AW1229" s="13" t="s">
        <v>34</v>
      </c>
      <c r="AX1229" s="13" t="s">
        <v>77</v>
      </c>
      <c r="AY1229" s="265" t="s">
        <v>133</v>
      </c>
    </row>
    <row r="1230" s="13" customFormat="1">
      <c r="A1230" s="13"/>
      <c r="B1230" s="255"/>
      <c r="C1230" s="256"/>
      <c r="D1230" s="225" t="s">
        <v>939</v>
      </c>
      <c r="E1230" s="257" t="s">
        <v>1</v>
      </c>
      <c r="F1230" s="258" t="s">
        <v>2179</v>
      </c>
      <c r="G1230" s="256"/>
      <c r="H1230" s="259">
        <v>9.4800000000000004</v>
      </c>
      <c r="I1230" s="260"/>
      <c r="J1230" s="256"/>
      <c r="K1230" s="256"/>
      <c r="L1230" s="261"/>
      <c r="M1230" s="262"/>
      <c r="N1230" s="263"/>
      <c r="O1230" s="263"/>
      <c r="P1230" s="263"/>
      <c r="Q1230" s="263"/>
      <c r="R1230" s="263"/>
      <c r="S1230" s="263"/>
      <c r="T1230" s="264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265" t="s">
        <v>939</v>
      </c>
      <c r="AU1230" s="265" t="s">
        <v>87</v>
      </c>
      <c r="AV1230" s="13" t="s">
        <v>87</v>
      </c>
      <c r="AW1230" s="13" t="s">
        <v>34</v>
      </c>
      <c r="AX1230" s="13" t="s">
        <v>77</v>
      </c>
      <c r="AY1230" s="265" t="s">
        <v>133</v>
      </c>
    </row>
    <row r="1231" s="13" customFormat="1">
      <c r="A1231" s="13"/>
      <c r="B1231" s="255"/>
      <c r="C1231" s="256"/>
      <c r="D1231" s="225" t="s">
        <v>939</v>
      </c>
      <c r="E1231" s="257" t="s">
        <v>1</v>
      </c>
      <c r="F1231" s="258" t="s">
        <v>2180</v>
      </c>
      <c r="G1231" s="256"/>
      <c r="H1231" s="259">
        <v>3.8719999999999999</v>
      </c>
      <c r="I1231" s="260"/>
      <c r="J1231" s="256"/>
      <c r="K1231" s="256"/>
      <c r="L1231" s="261"/>
      <c r="M1231" s="262"/>
      <c r="N1231" s="263"/>
      <c r="O1231" s="263"/>
      <c r="P1231" s="263"/>
      <c r="Q1231" s="263"/>
      <c r="R1231" s="263"/>
      <c r="S1231" s="263"/>
      <c r="T1231" s="264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65" t="s">
        <v>939</v>
      </c>
      <c r="AU1231" s="265" t="s">
        <v>87</v>
      </c>
      <c r="AV1231" s="13" t="s">
        <v>87</v>
      </c>
      <c r="AW1231" s="13" t="s">
        <v>34</v>
      </c>
      <c r="AX1231" s="13" t="s">
        <v>77</v>
      </c>
      <c r="AY1231" s="265" t="s">
        <v>133</v>
      </c>
    </row>
    <row r="1232" s="13" customFormat="1">
      <c r="A1232" s="13"/>
      <c r="B1232" s="255"/>
      <c r="C1232" s="256"/>
      <c r="D1232" s="225" t="s">
        <v>939</v>
      </c>
      <c r="E1232" s="257" t="s">
        <v>1</v>
      </c>
      <c r="F1232" s="258" t="s">
        <v>2181</v>
      </c>
      <c r="G1232" s="256"/>
      <c r="H1232" s="259">
        <v>1.0900000000000001</v>
      </c>
      <c r="I1232" s="260"/>
      <c r="J1232" s="256"/>
      <c r="K1232" s="256"/>
      <c r="L1232" s="261"/>
      <c r="M1232" s="262"/>
      <c r="N1232" s="263"/>
      <c r="O1232" s="263"/>
      <c r="P1232" s="263"/>
      <c r="Q1232" s="263"/>
      <c r="R1232" s="263"/>
      <c r="S1232" s="263"/>
      <c r="T1232" s="264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T1232" s="265" t="s">
        <v>939</v>
      </c>
      <c r="AU1232" s="265" t="s">
        <v>87</v>
      </c>
      <c r="AV1232" s="13" t="s">
        <v>87</v>
      </c>
      <c r="AW1232" s="13" t="s">
        <v>34</v>
      </c>
      <c r="AX1232" s="13" t="s">
        <v>77</v>
      </c>
      <c r="AY1232" s="265" t="s">
        <v>133</v>
      </c>
    </row>
    <row r="1233" s="14" customFormat="1">
      <c r="A1233" s="14"/>
      <c r="B1233" s="266"/>
      <c r="C1233" s="267"/>
      <c r="D1233" s="225" t="s">
        <v>939</v>
      </c>
      <c r="E1233" s="268" t="s">
        <v>1</v>
      </c>
      <c r="F1233" s="269" t="s">
        <v>941</v>
      </c>
      <c r="G1233" s="267"/>
      <c r="H1233" s="270">
        <v>22.714000000000002</v>
      </c>
      <c r="I1233" s="271"/>
      <c r="J1233" s="267"/>
      <c r="K1233" s="267"/>
      <c r="L1233" s="272"/>
      <c r="M1233" s="273"/>
      <c r="N1233" s="274"/>
      <c r="O1233" s="274"/>
      <c r="P1233" s="274"/>
      <c r="Q1233" s="274"/>
      <c r="R1233" s="274"/>
      <c r="S1233" s="274"/>
      <c r="T1233" s="275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T1233" s="276" t="s">
        <v>939</v>
      </c>
      <c r="AU1233" s="276" t="s">
        <v>87</v>
      </c>
      <c r="AV1233" s="14" t="s">
        <v>138</v>
      </c>
      <c r="AW1233" s="14" t="s">
        <v>34</v>
      </c>
      <c r="AX1233" s="14" t="s">
        <v>85</v>
      </c>
      <c r="AY1233" s="276" t="s">
        <v>133</v>
      </c>
    </row>
    <row r="1234" s="2" customFormat="1" ht="24.15" customHeight="1">
      <c r="A1234" s="38"/>
      <c r="B1234" s="39"/>
      <c r="C1234" s="211" t="s">
        <v>2182</v>
      </c>
      <c r="D1234" s="211" t="s">
        <v>134</v>
      </c>
      <c r="E1234" s="212" t="s">
        <v>2183</v>
      </c>
      <c r="F1234" s="213" t="s">
        <v>2184</v>
      </c>
      <c r="G1234" s="214" t="s">
        <v>938</v>
      </c>
      <c r="H1234" s="215">
        <v>22.713999999999999</v>
      </c>
      <c r="I1234" s="216"/>
      <c r="J1234" s="217">
        <f>ROUND(I1234*H1234,2)</f>
        <v>0</v>
      </c>
      <c r="K1234" s="218"/>
      <c r="L1234" s="44"/>
      <c r="M1234" s="219" t="s">
        <v>1</v>
      </c>
      <c r="N1234" s="220" t="s">
        <v>42</v>
      </c>
      <c r="O1234" s="91"/>
      <c r="P1234" s="221">
        <f>O1234*H1234</f>
        <v>0</v>
      </c>
      <c r="Q1234" s="221">
        <v>0</v>
      </c>
      <c r="R1234" s="221">
        <f>Q1234*H1234</f>
        <v>0</v>
      </c>
      <c r="S1234" s="221">
        <v>0</v>
      </c>
      <c r="T1234" s="222">
        <f>S1234*H1234</f>
        <v>0</v>
      </c>
      <c r="U1234" s="38"/>
      <c r="V1234" s="38"/>
      <c r="W1234" s="38"/>
      <c r="X1234" s="38"/>
      <c r="Y1234" s="38"/>
      <c r="Z1234" s="38"/>
      <c r="AA1234" s="38"/>
      <c r="AB1234" s="38"/>
      <c r="AC1234" s="38"/>
      <c r="AD1234" s="38"/>
      <c r="AE1234" s="38"/>
      <c r="AR1234" s="223" t="s">
        <v>161</v>
      </c>
      <c r="AT1234" s="223" t="s">
        <v>134</v>
      </c>
      <c r="AU1234" s="223" t="s">
        <v>87</v>
      </c>
      <c r="AY1234" s="17" t="s">
        <v>133</v>
      </c>
      <c r="BE1234" s="224">
        <f>IF(N1234="základní",J1234,0)</f>
        <v>0</v>
      </c>
      <c r="BF1234" s="224">
        <f>IF(N1234="snížená",J1234,0)</f>
        <v>0</v>
      </c>
      <c r="BG1234" s="224">
        <f>IF(N1234="zákl. přenesená",J1234,0)</f>
        <v>0</v>
      </c>
      <c r="BH1234" s="224">
        <f>IF(N1234="sníž. přenesená",J1234,0)</f>
        <v>0</v>
      </c>
      <c r="BI1234" s="224">
        <f>IF(N1234="nulová",J1234,0)</f>
        <v>0</v>
      </c>
      <c r="BJ1234" s="17" t="s">
        <v>85</v>
      </c>
      <c r="BK1234" s="224">
        <f>ROUND(I1234*H1234,2)</f>
        <v>0</v>
      </c>
      <c r="BL1234" s="17" t="s">
        <v>161</v>
      </c>
      <c r="BM1234" s="223" t="s">
        <v>2185</v>
      </c>
    </row>
    <row r="1235" s="11" customFormat="1" ht="22.8" customHeight="1">
      <c r="A1235" s="11"/>
      <c r="B1235" s="197"/>
      <c r="C1235" s="198"/>
      <c r="D1235" s="199" t="s">
        <v>76</v>
      </c>
      <c r="E1235" s="253" t="s">
        <v>2186</v>
      </c>
      <c r="F1235" s="253" t="s">
        <v>2187</v>
      </c>
      <c r="G1235" s="198"/>
      <c r="H1235" s="198"/>
      <c r="I1235" s="201"/>
      <c r="J1235" s="254">
        <f>BK1235</f>
        <v>0</v>
      </c>
      <c r="K1235" s="198"/>
      <c r="L1235" s="203"/>
      <c r="M1235" s="204"/>
      <c r="N1235" s="205"/>
      <c r="O1235" s="205"/>
      <c r="P1235" s="206">
        <f>SUM(P1236:P1240)</f>
        <v>0</v>
      </c>
      <c r="Q1235" s="205"/>
      <c r="R1235" s="206">
        <f>SUM(R1236:R1240)</f>
        <v>0</v>
      </c>
      <c r="S1235" s="205"/>
      <c r="T1235" s="207">
        <f>SUM(T1236:T1240)</f>
        <v>0</v>
      </c>
      <c r="U1235" s="11"/>
      <c r="V1235" s="11"/>
      <c r="W1235" s="11"/>
      <c r="X1235" s="11"/>
      <c r="Y1235" s="11"/>
      <c r="Z1235" s="11"/>
      <c r="AA1235" s="11"/>
      <c r="AB1235" s="11"/>
      <c r="AC1235" s="11"/>
      <c r="AD1235" s="11"/>
      <c r="AE1235" s="11"/>
      <c r="AR1235" s="208" t="s">
        <v>87</v>
      </c>
      <c r="AT1235" s="209" t="s">
        <v>76</v>
      </c>
      <c r="AU1235" s="209" t="s">
        <v>85</v>
      </c>
      <c r="AY1235" s="208" t="s">
        <v>133</v>
      </c>
      <c r="BK1235" s="210">
        <f>SUM(BK1236:BK1240)</f>
        <v>0</v>
      </c>
    </row>
    <row r="1236" s="2" customFormat="1" ht="24.15" customHeight="1">
      <c r="A1236" s="38"/>
      <c r="B1236" s="39"/>
      <c r="C1236" s="211" t="s">
        <v>663</v>
      </c>
      <c r="D1236" s="211" t="s">
        <v>134</v>
      </c>
      <c r="E1236" s="212" t="s">
        <v>2188</v>
      </c>
      <c r="F1236" s="213" t="s">
        <v>2189</v>
      </c>
      <c r="G1236" s="214" t="s">
        <v>938</v>
      </c>
      <c r="H1236" s="215">
        <v>649.80700000000002</v>
      </c>
      <c r="I1236" s="216"/>
      <c r="J1236" s="217">
        <f>ROUND(I1236*H1236,2)</f>
        <v>0</v>
      </c>
      <c r="K1236" s="218"/>
      <c r="L1236" s="44"/>
      <c r="M1236" s="219" t="s">
        <v>1</v>
      </c>
      <c r="N1236" s="220" t="s">
        <v>42</v>
      </c>
      <c r="O1236" s="91"/>
      <c r="P1236" s="221">
        <f>O1236*H1236</f>
        <v>0</v>
      </c>
      <c r="Q1236" s="221">
        <v>0</v>
      </c>
      <c r="R1236" s="221">
        <f>Q1236*H1236</f>
        <v>0</v>
      </c>
      <c r="S1236" s="221">
        <v>0</v>
      </c>
      <c r="T1236" s="222">
        <f>S1236*H1236</f>
        <v>0</v>
      </c>
      <c r="U1236" s="38"/>
      <c r="V1236" s="38"/>
      <c r="W1236" s="38"/>
      <c r="X1236" s="38"/>
      <c r="Y1236" s="38"/>
      <c r="Z1236" s="38"/>
      <c r="AA1236" s="38"/>
      <c r="AB1236" s="38"/>
      <c r="AC1236" s="38"/>
      <c r="AD1236" s="38"/>
      <c r="AE1236" s="38"/>
      <c r="AR1236" s="223" t="s">
        <v>161</v>
      </c>
      <c r="AT1236" s="223" t="s">
        <v>134</v>
      </c>
      <c r="AU1236" s="223" t="s">
        <v>87</v>
      </c>
      <c r="AY1236" s="17" t="s">
        <v>133</v>
      </c>
      <c r="BE1236" s="224">
        <f>IF(N1236="základní",J1236,0)</f>
        <v>0</v>
      </c>
      <c r="BF1236" s="224">
        <f>IF(N1236="snížená",J1236,0)</f>
        <v>0</v>
      </c>
      <c r="BG1236" s="224">
        <f>IF(N1236="zákl. přenesená",J1236,0)</f>
        <v>0</v>
      </c>
      <c r="BH1236" s="224">
        <f>IF(N1236="sníž. přenesená",J1236,0)</f>
        <v>0</v>
      </c>
      <c r="BI1236" s="224">
        <f>IF(N1236="nulová",J1236,0)</f>
        <v>0</v>
      </c>
      <c r="BJ1236" s="17" t="s">
        <v>85</v>
      </c>
      <c r="BK1236" s="224">
        <f>ROUND(I1236*H1236,2)</f>
        <v>0</v>
      </c>
      <c r="BL1236" s="17" t="s">
        <v>161</v>
      </c>
      <c r="BM1236" s="223" t="s">
        <v>2190</v>
      </c>
    </row>
    <row r="1237" s="13" customFormat="1">
      <c r="A1237" s="13"/>
      <c r="B1237" s="255"/>
      <c r="C1237" s="256"/>
      <c r="D1237" s="225" t="s">
        <v>939</v>
      </c>
      <c r="E1237" s="257" t="s">
        <v>1</v>
      </c>
      <c r="F1237" s="258" t="s">
        <v>2191</v>
      </c>
      <c r="G1237" s="256"/>
      <c r="H1237" s="259">
        <v>165.65000000000001</v>
      </c>
      <c r="I1237" s="260"/>
      <c r="J1237" s="256"/>
      <c r="K1237" s="256"/>
      <c r="L1237" s="261"/>
      <c r="M1237" s="262"/>
      <c r="N1237" s="263"/>
      <c r="O1237" s="263"/>
      <c r="P1237" s="263"/>
      <c r="Q1237" s="263"/>
      <c r="R1237" s="263"/>
      <c r="S1237" s="263"/>
      <c r="T1237" s="264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T1237" s="265" t="s">
        <v>939</v>
      </c>
      <c r="AU1237" s="265" t="s">
        <v>87</v>
      </c>
      <c r="AV1237" s="13" t="s">
        <v>87</v>
      </c>
      <c r="AW1237" s="13" t="s">
        <v>34</v>
      </c>
      <c r="AX1237" s="13" t="s">
        <v>77</v>
      </c>
      <c r="AY1237" s="265" t="s">
        <v>133</v>
      </c>
    </row>
    <row r="1238" s="13" customFormat="1">
      <c r="A1238" s="13"/>
      <c r="B1238" s="255"/>
      <c r="C1238" s="256"/>
      <c r="D1238" s="225" t="s">
        <v>939</v>
      </c>
      <c r="E1238" s="257" t="s">
        <v>1</v>
      </c>
      <c r="F1238" s="258" t="s">
        <v>2192</v>
      </c>
      <c r="G1238" s="256"/>
      <c r="H1238" s="259">
        <v>484.15699999999998</v>
      </c>
      <c r="I1238" s="260"/>
      <c r="J1238" s="256"/>
      <c r="K1238" s="256"/>
      <c r="L1238" s="261"/>
      <c r="M1238" s="262"/>
      <c r="N1238" s="263"/>
      <c r="O1238" s="263"/>
      <c r="P1238" s="263"/>
      <c r="Q1238" s="263"/>
      <c r="R1238" s="263"/>
      <c r="S1238" s="263"/>
      <c r="T1238" s="264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T1238" s="265" t="s">
        <v>939</v>
      </c>
      <c r="AU1238" s="265" t="s">
        <v>87</v>
      </c>
      <c r="AV1238" s="13" t="s">
        <v>87</v>
      </c>
      <c r="AW1238" s="13" t="s">
        <v>34</v>
      </c>
      <c r="AX1238" s="13" t="s">
        <v>77</v>
      </c>
      <c r="AY1238" s="265" t="s">
        <v>133</v>
      </c>
    </row>
    <row r="1239" s="14" customFormat="1">
      <c r="A1239" s="14"/>
      <c r="B1239" s="266"/>
      <c r="C1239" s="267"/>
      <c r="D1239" s="225" t="s">
        <v>939</v>
      </c>
      <c r="E1239" s="268" t="s">
        <v>1</v>
      </c>
      <c r="F1239" s="269" t="s">
        <v>941</v>
      </c>
      <c r="G1239" s="267"/>
      <c r="H1239" s="270">
        <v>649.80700000000002</v>
      </c>
      <c r="I1239" s="271"/>
      <c r="J1239" s="267"/>
      <c r="K1239" s="267"/>
      <c r="L1239" s="272"/>
      <c r="M1239" s="273"/>
      <c r="N1239" s="274"/>
      <c r="O1239" s="274"/>
      <c r="P1239" s="274"/>
      <c r="Q1239" s="274"/>
      <c r="R1239" s="274"/>
      <c r="S1239" s="274"/>
      <c r="T1239" s="275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T1239" s="276" t="s">
        <v>939</v>
      </c>
      <c r="AU1239" s="276" t="s">
        <v>87</v>
      </c>
      <c r="AV1239" s="14" t="s">
        <v>138</v>
      </c>
      <c r="AW1239" s="14" t="s">
        <v>34</v>
      </c>
      <c r="AX1239" s="14" t="s">
        <v>85</v>
      </c>
      <c r="AY1239" s="276" t="s">
        <v>133</v>
      </c>
    </row>
    <row r="1240" s="2" customFormat="1" ht="33" customHeight="1">
      <c r="A1240" s="38"/>
      <c r="B1240" s="39"/>
      <c r="C1240" s="211" t="s">
        <v>2193</v>
      </c>
      <c r="D1240" s="211" t="s">
        <v>134</v>
      </c>
      <c r="E1240" s="212" t="s">
        <v>2194</v>
      </c>
      <c r="F1240" s="213" t="s">
        <v>2195</v>
      </c>
      <c r="G1240" s="214" t="s">
        <v>938</v>
      </c>
      <c r="H1240" s="215">
        <v>649.80700000000002</v>
      </c>
      <c r="I1240" s="216"/>
      <c r="J1240" s="217">
        <f>ROUND(I1240*H1240,2)</f>
        <v>0</v>
      </c>
      <c r="K1240" s="218"/>
      <c r="L1240" s="44"/>
      <c r="M1240" s="219" t="s">
        <v>1</v>
      </c>
      <c r="N1240" s="220" t="s">
        <v>42</v>
      </c>
      <c r="O1240" s="91"/>
      <c r="P1240" s="221">
        <f>O1240*H1240</f>
        <v>0</v>
      </c>
      <c r="Q1240" s="221">
        <v>0</v>
      </c>
      <c r="R1240" s="221">
        <f>Q1240*H1240</f>
        <v>0</v>
      </c>
      <c r="S1240" s="221">
        <v>0</v>
      </c>
      <c r="T1240" s="222">
        <f>S1240*H1240</f>
        <v>0</v>
      </c>
      <c r="U1240" s="38"/>
      <c r="V1240" s="38"/>
      <c r="W1240" s="38"/>
      <c r="X1240" s="38"/>
      <c r="Y1240" s="38"/>
      <c r="Z1240" s="38"/>
      <c r="AA1240" s="38"/>
      <c r="AB1240" s="38"/>
      <c r="AC1240" s="38"/>
      <c r="AD1240" s="38"/>
      <c r="AE1240" s="38"/>
      <c r="AR1240" s="223" t="s">
        <v>161</v>
      </c>
      <c r="AT1240" s="223" t="s">
        <v>134</v>
      </c>
      <c r="AU1240" s="223" t="s">
        <v>87</v>
      </c>
      <c r="AY1240" s="17" t="s">
        <v>133</v>
      </c>
      <c r="BE1240" s="224">
        <f>IF(N1240="základní",J1240,0)</f>
        <v>0</v>
      </c>
      <c r="BF1240" s="224">
        <f>IF(N1240="snížená",J1240,0)</f>
        <v>0</v>
      </c>
      <c r="BG1240" s="224">
        <f>IF(N1240="zákl. přenesená",J1240,0)</f>
        <v>0</v>
      </c>
      <c r="BH1240" s="224">
        <f>IF(N1240="sníž. přenesená",J1240,0)</f>
        <v>0</v>
      </c>
      <c r="BI1240" s="224">
        <f>IF(N1240="nulová",J1240,0)</f>
        <v>0</v>
      </c>
      <c r="BJ1240" s="17" t="s">
        <v>85</v>
      </c>
      <c r="BK1240" s="224">
        <f>ROUND(I1240*H1240,2)</f>
        <v>0</v>
      </c>
      <c r="BL1240" s="17" t="s">
        <v>161</v>
      </c>
      <c r="BM1240" s="223" t="s">
        <v>2196</v>
      </c>
    </row>
    <row r="1241" s="11" customFormat="1" ht="25.92" customHeight="1">
      <c r="A1241" s="11"/>
      <c r="B1241" s="197"/>
      <c r="C1241" s="198"/>
      <c r="D1241" s="199" t="s">
        <v>76</v>
      </c>
      <c r="E1241" s="200" t="s">
        <v>2197</v>
      </c>
      <c r="F1241" s="200" t="s">
        <v>2198</v>
      </c>
      <c r="G1241" s="198"/>
      <c r="H1241" s="198"/>
      <c r="I1241" s="201"/>
      <c r="J1241" s="202">
        <f>BK1241</f>
        <v>0</v>
      </c>
      <c r="K1241" s="198"/>
      <c r="L1241" s="203"/>
      <c r="M1241" s="204"/>
      <c r="N1241" s="205"/>
      <c r="O1241" s="205"/>
      <c r="P1241" s="206">
        <f>P1242</f>
        <v>0</v>
      </c>
      <c r="Q1241" s="205"/>
      <c r="R1241" s="206">
        <f>R1242</f>
        <v>0</v>
      </c>
      <c r="S1241" s="205"/>
      <c r="T1241" s="207">
        <f>T1242</f>
        <v>0</v>
      </c>
      <c r="U1241" s="11"/>
      <c r="V1241" s="11"/>
      <c r="W1241" s="11"/>
      <c r="X1241" s="11"/>
      <c r="Y1241" s="11"/>
      <c r="Z1241" s="11"/>
      <c r="AA1241" s="11"/>
      <c r="AB1241" s="11"/>
      <c r="AC1241" s="11"/>
      <c r="AD1241" s="11"/>
      <c r="AE1241" s="11"/>
      <c r="AR1241" s="208" t="s">
        <v>148</v>
      </c>
      <c r="AT1241" s="209" t="s">
        <v>76</v>
      </c>
      <c r="AU1241" s="209" t="s">
        <v>77</v>
      </c>
      <c r="AY1241" s="208" t="s">
        <v>133</v>
      </c>
      <c r="BK1241" s="210">
        <f>BK1242</f>
        <v>0</v>
      </c>
    </row>
    <row r="1242" s="11" customFormat="1" ht="22.8" customHeight="1">
      <c r="A1242" s="11"/>
      <c r="B1242" s="197"/>
      <c r="C1242" s="198"/>
      <c r="D1242" s="199" t="s">
        <v>76</v>
      </c>
      <c r="E1242" s="253" t="s">
        <v>2199</v>
      </c>
      <c r="F1242" s="253" t="s">
        <v>2200</v>
      </c>
      <c r="G1242" s="198"/>
      <c r="H1242" s="198"/>
      <c r="I1242" s="201"/>
      <c r="J1242" s="254">
        <f>BK1242</f>
        <v>0</v>
      </c>
      <c r="K1242" s="198"/>
      <c r="L1242" s="203"/>
      <c r="M1242" s="204"/>
      <c r="N1242" s="205"/>
      <c r="O1242" s="205"/>
      <c r="P1242" s="206">
        <f>SUM(P1243:P1254)</f>
        <v>0</v>
      </c>
      <c r="Q1242" s="205"/>
      <c r="R1242" s="206">
        <f>SUM(R1243:R1254)</f>
        <v>0</v>
      </c>
      <c r="S1242" s="205"/>
      <c r="T1242" s="207">
        <f>SUM(T1243:T1254)</f>
        <v>0</v>
      </c>
      <c r="U1242" s="11"/>
      <c r="V1242" s="11"/>
      <c r="W1242" s="11"/>
      <c r="X1242" s="11"/>
      <c r="Y1242" s="11"/>
      <c r="Z1242" s="11"/>
      <c r="AA1242" s="11"/>
      <c r="AB1242" s="11"/>
      <c r="AC1242" s="11"/>
      <c r="AD1242" s="11"/>
      <c r="AE1242" s="11"/>
      <c r="AR1242" s="208" t="s">
        <v>148</v>
      </c>
      <c r="AT1242" s="209" t="s">
        <v>76</v>
      </c>
      <c r="AU1242" s="209" t="s">
        <v>85</v>
      </c>
      <c r="AY1242" s="208" t="s">
        <v>133</v>
      </c>
      <c r="BK1242" s="210">
        <f>SUM(BK1243:BK1254)</f>
        <v>0</v>
      </c>
    </row>
    <row r="1243" s="2" customFormat="1" ht="16.5" customHeight="1">
      <c r="A1243" s="38"/>
      <c r="B1243" s="39"/>
      <c r="C1243" s="211" t="s">
        <v>1600</v>
      </c>
      <c r="D1243" s="211" t="s">
        <v>134</v>
      </c>
      <c r="E1243" s="212" t="s">
        <v>2201</v>
      </c>
      <c r="F1243" s="213" t="s">
        <v>2202</v>
      </c>
      <c r="G1243" s="214" t="s">
        <v>938</v>
      </c>
      <c r="H1243" s="215">
        <v>187.81999999999999</v>
      </c>
      <c r="I1243" s="216"/>
      <c r="J1243" s="217">
        <f>ROUND(I1243*H1243,2)</f>
        <v>0</v>
      </c>
      <c r="K1243" s="218"/>
      <c r="L1243" s="44"/>
      <c r="M1243" s="219" t="s">
        <v>1</v>
      </c>
      <c r="N1243" s="220" t="s">
        <v>42</v>
      </c>
      <c r="O1243" s="91"/>
      <c r="P1243" s="221">
        <f>O1243*H1243</f>
        <v>0</v>
      </c>
      <c r="Q1243" s="221">
        <v>0</v>
      </c>
      <c r="R1243" s="221">
        <f>Q1243*H1243</f>
        <v>0</v>
      </c>
      <c r="S1243" s="221">
        <v>0</v>
      </c>
      <c r="T1243" s="222">
        <f>S1243*H1243</f>
        <v>0</v>
      </c>
      <c r="U1243" s="38"/>
      <c r="V1243" s="38"/>
      <c r="W1243" s="38"/>
      <c r="X1243" s="38"/>
      <c r="Y1243" s="38"/>
      <c r="Z1243" s="38"/>
      <c r="AA1243" s="38"/>
      <c r="AB1243" s="38"/>
      <c r="AC1243" s="38"/>
      <c r="AD1243" s="38"/>
      <c r="AE1243" s="38"/>
      <c r="AR1243" s="223" t="s">
        <v>138</v>
      </c>
      <c r="AT1243" s="223" t="s">
        <v>134</v>
      </c>
      <c r="AU1243" s="223" t="s">
        <v>87</v>
      </c>
      <c r="AY1243" s="17" t="s">
        <v>133</v>
      </c>
      <c r="BE1243" s="224">
        <f>IF(N1243="základní",J1243,0)</f>
        <v>0</v>
      </c>
      <c r="BF1243" s="224">
        <f>IF(N1243="snížená",J1243,0)</f>
        <v>0</v>
      </c>
      <c r="BG1243" s="224">
        <f>IF(N1243="zákl. přenesená",J1243,0)</f>
        <v>0</v>
      </c>
      <c r="BH1243" s="224">
        <f>IF(N1243="sníž. přenesená",J1243,0)</f>
        <v>0</v>
      </c>
      <c r="BI1243" s="224">
        <f>IF(N1243="nulová",J1243,0)</f>
        <v>0</v>
      </c>
      <c r="BJ1243" s="17" t="s">
        <v>85</v>
      </c>
      <c r="BK1243" s="224">
        <f>ROUND(I1243*H1243,2)</f>
        <v>0</v>
      </c>
      <c r="BL1243" s="17" t="s">
        <v>138</v>
      </c>
      <c r="BM1243" s="223" t="s">
        <v>2203</v>
      </c>
    </row>
    <row r="1244" s="15" customFormat="1">
      <c r="A1244" s="15"/>
      <c r="B1244" s="277"/>
      <c r="C1244" s="278"/>
      <c r="D1244" s="225" t="s">
        <v>939</v>
      </c>
      <c r="E1244" s="279" t="s">
        <v>1</v>
      </c>
      <c r="F1244" s="280" t="s">
        <v>2204</v>
      </c>
      <c r="G1244" s="278"/>
      <c r="H1244" s="279" t="s">
        <v>1</v>
      </c>
      <c r="I1244" s="281"/>
      <c r="J1244" s="278"/>
      <c r="K1244" s="278"/>
      <c r="L1244" s="282"/>
      <c r="M1244" s="283"/>
      <c r="N1244" s="284"/>
      <c r="O1244" s="284"/>
      <c r="P1244" s="284"/>
      <c r="Q1244" s="284"/>
      <c r="R1244" s="284"/>
      <c r="S1244" s="284"/>
      <c r="T1244" s="285"/>
      <c r="U1244" s="15"/>
      <c r="V1244" s="15"/>
      <c r="W1244" s="15"/>
      <c r="X1244" s="15"/>
      <c r="Y1244" s="15"/>
      <c r="Z1244" s="15"/>
      <c r="AA1244" s="15"/>
      <c r="AB1244" s="15"/>
      <c r="AC1244" s="15"/>
      <c r="AD1244" s="15"/>
      <c r="AE1244" s="15"/>
      <c r="AT1244" s="286" t="s">
        <v>939</v>
      </c>
      <c r="AU1244" s="286" t="s">
        <v>87</v>
      </c>
      <c r="AV1244" s="15" t="s">
        <v>85</v>
      </c>
      <c r="AW1244" s="15" t="s">
        <v>34</v>
      </c>
      <c r="AX1244" s="15" t="s">
        <v>77</v>
      </c>
      <c r="AY1244" s="286" t="s">
        <v>133</v>
      </c>
    </row>
    <row r="1245" s="13" customFormat="1">
      <c r="A1245" s="13"/>
      <c r="B1245" s="255"/>
      <c r="C1245" s="256"/>
      <c r="D1245" s="225" t="s">
        <v>939</v>
      </c>
      <c r="E1245" s="257" t="s">
        <v>1</v>
      </c>
      <c r="F1245" s="258" t="s">
        <v>2205</v>
      </c>
      <c r="G1245" s="256"/>
      <c r="H1245" s="259">
        <v>95.659999999999997</v>
      </c>
      <c r="I1245" s="260"/>
      <c r="J1245" s="256"/>
      <c r="K1245" s="256"/>
      <c r="L1245" s="261"/>
      <c r="M1245" s="262"/>
      <c r="N1245" s="263"/>
      <c r="O1245" s="263"/>
      <c r="P1245" s="263"/>
      <c r="Q1245" s="263"/>
      <c r="R1245" s="263"/>
      <c r="S1245" s="263"/>
      <c r="T1245" s="264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T1245" s="265" t="s">
        <v>939</v>
      </c>
      <c r="AU1245" s="265" t="s">
        <v>87</v>
      </c>
      <c r="AV1245" s="13" t="s">
        <v>87</v>
      </c>
      <c r="AW1245" s="13" t="s">
        <v>34</v>
      </c>
      <c r="AX1245" s="13" t="s">
        <v>77</v>
      </c>
      <c r="AY1245" s="265" t="s">
        <v>133</v>
      </c>
    </row>
    <row r="1246" s="15" customFormat="1">
      <c r="A1246" s="15"/>
      <c r="B1246" s="277"/>
      <c r="C1246" s="278"/>
      <c r="D1246" s="225" t="s">
        <v>939</v>
      </c>
      <c r="E1246" s="279" t="s">
        <v>1</v>
      </c>
      <c r="F1246" s="280" t="s">
        <v>2206</v>
      </c>
      <c r="G1246" s="278"/>
      <c r="H1246" s="279" t="s">
        <v>1</v>
      </c>
      <c r="I1246" s="281"/>
      <c r="J1246" s="278"/>
      <c r="K1246" s="278"/>
      <c r="L1246" s="282"/>
      <c r="M1246" s="283"/>
      <c r="N1246" s="284"/>
      <c r="O1246" s="284"/>
      <c r="P1246" s="284"/>
      <c r="Q1246" s="284"/>
      <c r="R1246" s="284"/>
      <c r="S1246" s="284"/>
      <c r="T1246" s="285"/>
      <c r="U1246" s="15"/>
      <c r="V1246" s="15"/>
      <c r="W1246" s="15"/>
      <c r="X1246" s="15"/>
      <c r="Y1246" s="15"/>
      <c r="Z1246" s="15"/>
      <c r="AA1246" s="15"/>
      <c r="AB1246" s="15"/>
      <c r="AC1246" s="15"/>
      <c r="AD1246" s="15"/>
      <c r="AE1246" s="15"/>
      <c r="AT1246" s="286" t="s">
        <v>939</v>
      </c>
      <c r="AU1246" s="286" t="s">
        <v>87</v>
      </c>
      <c r="AV1246" s="15" t="s">
        <v>85</v>
      </c>
      <c r="AW1246" s="15" t="s">
        <v>34</v>
      </c>
      <c r="AX1246" s="15" t="s">
        <v>77</v>
      </c>
      <c r="AY1246" s="286" t="s">
        <v>133</v>
      </c>
    </row>
    <row r="1247" s="13" customFormat="1">
      <c r="A1247" s="13"/>
      <c r="B1247" s="255"/>
      <c r="C1247" s="256"/>
      <c r="D1247" s="225" t="s">
        <v>939</v>
      </c>
      <c r="E1247" s="257" t="s">
        <v>1</v>
      </c>
      <c r="F1247" s="258" t="s">
        <v>2207</v>
      </c>
      <c r="G1247" s="256"/>
      <c r="H1247" s="259">
        <v>92.159999999999997</v>
      </c>
      <c r="I1247" s="260"/>
      <c r="J1247" s="256"/>
      <c r="K1247" s="256"/>
      <c r="L1247" s="261"/>
      <c r="M1247" s="262"/>
      <c r="N1247" s="263"/>
      <c r="O1247" s="263"/>
      <c r="P1247" s="263"/>
      <c r="Q1247" s="263"/>
      <c r="R1247" s="263"/>
      <c r="S1247" s="263"/>
      <c r="T1247" s="264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T1247" s="265" t="s">
        <v>939</v>
      </c>
      <c r="AU1247" s="265" t="s">
        <v>87</v>
      </c>
      <c r="AV1247" s="13" t="s">
        <v>87</v>
      </c>
      <c r="AW1247" s="13" t="s">
        <v>34</v>
      </c>
      <c r="AX1247" s="13" t="s">
        <v>77</v>
      </c>
      <c r="AY1247" s="265" t="s">
        <v>133</v>
      </c>
    </row>
    <row r="1248" s="14" customFormat="1">
      <c r="A1248" s="14"/>
      <c r="B1248" s="266"/>
      <c r="C1248" s="267"/>
      <c r="D1248" s="225" t="s">
        <v>939</v>
      </c>
      <c r="E1248" s="268" t="s">
        <v>1</v>
      </c>
      <c r="F1248" s="269" t="s">
        <v>941</v>
      </c>
      <c r="G1248" s="267"/>
      <c r="H1248" s="270">
        <v>187.81999999999999</v>
      </c>
      <c r="I1248" s="271"/>
      <c r="J1248" s="267"/>
      <c r="K1248" s="267"/>
      <c r="L1248" s="272"/>
      <c r="M1248" s="273"/>
      <c r="N1248" s="274"/>
      <c r="O1248" s="274"/>
      <c r="P1248" s="274"/>
      <c r="Q1248" s="274"/>
      <c r="R1248" s="274"/>
      <c r="S1248" s="274"/>
      <c r="T1248" s="275"/>
      <c r="U1248" s="14"/>
      <c r="V1248" s="14"/>
      <c r="W1248" s="14"/>
      <c r="X1248" s="14"/>
      <c r="Y1248" s="14"/>
      <c r="Z1248" s="14"/>
      <c r="AA1248" s="14"/>
      <c r="AB1248" s="14"/>
      <c r="AC1248" s="14"/>
      <c r="AD1248" s="14"/>
      <c r="AE1248" s="14"/>
      <c r="AT1248" s="276" t="s">
        <v>939</v>
      </c>
      <c r="AU1248" s="276" t="s">
        <v>87</v>
      </c>
      <c r="AV1248" s="14" t="s">
        <v>138</v>
      </c>
      <c r="AW1248" s="14" t="s">
        <v>34</v>
      </c>
      <c r="AX1248" s="14" t="s">
        <v>85</v>
      </c>
      <c r="AY1248" s="276" t="s">
        <v>133</v>
      </c>
    </row>
    <row r="1249" s="2" customFormat="1" ht="62.7" customHeight="1">
      <c r="A1249" s="38"/>
      <c r="B1249" s="39"/>
      <c r="C1249" s="211" t="s">
        <v>2208</v>
      </c>
      <c r="D1249" s="211" t="s">
        <v>134</v>
      </c>
      <c r="E1249" s="212" t="s">
        <v>2209</v>
      </c>
      <c r="F1249" s="213" t="s">
        <v>2210</v>
      </c>
      <c r="G1249" s="214" t="s">
        <v>151</v>
      </c>
      <c r="H1249" s="215">
        <v>1</v>
      </c>
      <c r="I1249" s="216"/>
      <c r="J1249" s="217">
        <f>ROUND(I1249*H1249,2)</f>
        <v>0</v>
      </c>
      <c r="K1249" s="218"/>
      <c r="L1249" s="44"/>
      <c r="M1249" s="219" t="s">
        <v>1</v>
      </c>
      <c r="N1249" s="220" t="s">
        <v>42</v>
      </c>
      <c r="O1249" s="91"/>
      <c r="P1249" s="221">
        <f>O1249*H1249</f>
        <v>0</v>
      </c>
      <c r="Q1249" s="221">
        <v>0</v>
      </c>
      <c r="R1249" s="221">
        <f>Q1249*H1249</f>
        <v>0</v>
      </c>
      <c r="S1249" s="221">
        <v>0</v>
      </c>
      <c r="T1249" s="222">
        <f>S1249*H1249</f>
        <v>0</v>
      </c>
      <c r="U1249" s="38"/>
      <c r="V1249" s="38"/>
      <c r="W1249" s="38"/>
      <c r="X1249" s="38"/>
      <c r="Y1249" s="38"/>
      <c r="Z1249" s="38"/>
      <c r="AA1249" s="38"/>
      <c r="AB1249" s="38"/>
      <c r="AC1249" s="38"/>
      <c r="AD1249" s="38"/>
      <c r="AE1249" s="38"/>
      <c r="AR1249" s="223" t="s">
        <v>2211</v>
      </c>
      <c r="AT1249" s="223" t="s">
        <v>134</v>
      </c>
      <c r="AU1249" s="223" t="s">
        <v>87</v>
      </c>
      <c r="AY1249" s="17" t="s">
        <v>133</v>
      </c>
      <c r="BE1249" s="224">
        <f>IF(N1249="základní",J1249,0)</f>
        <v>0</v>
      </c>
      <c r="BF1249" s="224">
        <f>IF(N1249="snížená",J1249,0)</f>
        <v>0</v>
      </c>
      <c r="BG1249" s="224">
        <f>IF(N1249="zákl. přenesená",J1249,0)</f>
        <v>0</v>
      </c>
      <c r="BH1249" s="224">
        <f>IF(N1249="sníž. přenesená",J1249,0)</f>
        <v>0</v>
      </c>
      <c r="BI1249" s="224">
        <f>IF(N1249="nulová",J1249,0)</f>
        <v>0</v>
      </c>
      <c r="BJ1249" s="17" t="s">
        <v>85</v>
      </c>
      <c r="BK1249" s="224">
        <f>ROUND(I1249*H1249,2)</f>
        <v>0</v>
      </c>
      <c r="BL1249" s="17" t="s">
        <v>2211</v>
      </c>
      <c r="BM1249" s="223" t="s">
        <v>2212</v>
      </c>
    </row>
    <row r="1250" s="2" customFormat="1" ht="62.7" customHeight="1">
      <c r="A1250" s="38"/>
      <c r="B1250" s="39"/>
      <c r="C1250" s="211" t="s">
        <v>2213</v>
      </c>
      <c r="D1250" s="211" t="s">
        <v>134</v>
      </c>
      <c r="E1250" s="212" t="s">
        <v>2214</v>
      </c>
      <c r="F1250" s="213" t="s">
        <v>2215</v>
      </c>
      <c r="G1250" s="214" t="s">
        <v>151</v>
      </c>
      <c r="H1250" s="215">
        <v>1</v>
      </c>
      <c r="I1250" s="216"/>
      <c r="J1250" s="217">
        <f>ROUND(I1250*H1250,2)</f>
        <v>0</v>
      </c>
      <c r="K1250" s="218"/>
      <c r="L1250" s="44"/>
      <c r="M1250" s="219" t="s">
        <v>1</v>
      </c>
      <c r="N1250" s="220" t="s">
        <v>42</v>
      </c>
      <c r="O1250" s="91"/>
      <c r="P1250" s="221">
        <f>O1250*H1250</f>
        <v>0</v>
      </c>
      <c r="Q1250" s="221">
        <v>0</v>
      </c>
      <c r="R1250" s="221">
        <f>Q1250*H1250</f>
        <v>0</v>
      </c>
      <c r="S1250" s="221">
        <v>0</v>
      </c>
      <c r="T1250" s="222">
        <f>S1250*H1250</f>
        <v>0</v>
      </c>
      <c r="U1250" s="38"/>
      <c r="V1250" s="38"/>
      <c r="W1250" s="38"/>
      <c r="X1250" s="38"/>
      <c r="Y1250" s="38"/>
      <c r="Z1250" s="38"/>
      <c r="AA1250" s="38"/>
      <c r="AB1250" s="38"/>
      <c r="AC1250" s="38"/>
      <c r="AD1250" s="38"/>
      <c r="AE1250" s="38"/>
      <c r="AR1250" s="223" t="s">
        <v>2211</v>
      </c>
      <c r="AT1250" s="223" t="s">
        <v>134</v>
      </c>
      <c r="AU1250" s="223" t="s">
        <v>87</v>
      </c>
      <c r="AY1250" s="17" t="s">
        <v>133</v>
      </c>
      <c r="BE1250" s="224">
        <f>IF(N1250="základní",J1250,0)</f>
        <v>0</v>
      </c>
      <c r="BF1250" s="224">
        <f>IF(N1250="snížená",J1250,0)</f>
        <v>0</v>
      </c>
      <c r="BG1250" s="224">
        <f>IF(N1250="zákl. přenesená",J1250,0)</f>
        <v>0</v>
      </c>
      <c r="BH1250" s="224">
        <f>IF(N1250="sníž. přenesená",J1250,0)</f>
        <v>0</v>
      </c>
      <c r="BI1250" s="224">
        <f>IF(N1250="nulová",J1250,0)</f>
        <v>0</v>
      </c>
      <c r="BJ1250" s="17" t="s">
        <v>85</v>
      </c>
      <c r="BK1250" s="224">
        <f>ROUND(I1250*H1250,2)</f>
        <v>0</v>
      </c>
      <c r="BL1250" s="17" t="s">
        <v>2211</v>
      </c>
      <c r="BM1250" s="223" t="s">
        <v>2216</v>
      </c>
    </row>
    <row r="1251" s="2" customFormat="1" ht="24.15" customHeight="1">
      <c r="A1251" s="38"/>
      <c r="B1251" s="39"/>
      <c r="C1251" s="211" t="s">
        <v>1521</v>
      </c>
      <c r="D1251" s="211" t="s">
        <v>134</v>
      </c>
      <c r="E1251" s="212" t="s">
        <v>2217</v>
      </c>
      <c r="F1251" s="213" t="s">
        <v>2218</v>
      </c>
      <c r="G1251" s="214" t="s">
        <v>151</v>
      </c>
      <c r="H1251" s="215">
        <v>1</v>
      </c>
      <c r="I1251" s="216"/>
      <c r="J1251" s="217">
        <f>ROUND(I1251*H1251,2)</f>
        <v>0</v>
      </c>
      <c r="K1251" s="218"/>
      <c r="L1251" s="44"/>
      <c r="M1251" s="219" t="s">
        <v>1</v>
      </c>
      <c r="N1251" s="220" t="s">
        <v>42</v>
      </c>
      <c r="O1251" s="91"/>
      <c r="P1251" s="221">
        <f>O1251*H1251</f>
        <v>0</v>
      </c>
      <c r="Q1251" s="221">
        <v>0</v>
      </c>
      <c r="R1251" s="221">
        <f>Q1251*H1251</f>
        <v>0</v>
      </c>
      <c r="S1251" s="221">
        <v>0</v>
      </c>
      <c r="T1251" s="222">
        <f>S1251*H1251</f>
        <v>0</v>
      </c>
      <c r="U1251" s="38"/>
      <c r="V1251" s="38"/>
      <c r="W1251" s="38"/>
      <c r="X1251" s="38"/>
      <c r="Y1251" s="38"/>
      <c r="Z1251" s="38"/>
      <c r="AA1251" s="38"/>
      <c r="AB1251" s="38"/>
      <c r="AC1251" s="38"/>
      <c r="AD1251" s="38"/>
      <c r="AE1251" s="38"/>
      <c r="AR1251" s="223" t="s">
        <v>2211</v>
      </c>
      <c r="AT1251" s="223" t="s">
        <v>134</v>
      </c>
      <c r="AU1251" s="223" t="s">
        <v>87</v>
      </c>
      <c r="AY1251" s="17" t="s">
        <v>133</v>
      </c>
      <c r="BE1251" s="224">
        <f>IF(N1251="základní",J1251,0)</f>
        <v>0</v>
      </c>
      <c r="BF1251" s="224">
        <f>IF(N1251="snížená",J1251,0)</f>
        <v>0</v>
      </c>
      <c r="BG1251" s="224">
        <f>IF(N1251="zákl. přenesená",J1251,0)</f>
        <v>0</v>
      </c>
      <c r="BH1251" s="224">
        <f>IF(N1251="sníž. přenesená",J1251,0)</f>
        <v>0</v>
      </c>
      <c r="BI1251" s="224">
        <f>IF(N1251="nulová",J1251,0)</f>
        <v>0</v>
      </c>
      <c r="BJ1251" s="17" t="s">
        <v>85</v>
      </c>
      <c r="BK1251" s="224">
        <f>ROUND(I1251*H1251,2)</f>
        <v>0</v>
      </c>
      <c r="BL1251" s="17" t="s">
        <v>2211</v>
      </c>
      <c r="BM1251" s="223" t="s">
        <v>2219</v>
      </c>
    </row>
    <row r="1252" s="2" customFormat="1" ht="55.5" customHeight="1">
      <c r="A1252" s="38"/>
      <c r="B1252" s="39"/>
      <c r="C1252" s="211" t="s">
        <v>1553</v>
      </c>
      <c r="D1252" s="211" t="s">
        <v>134</v>
      </c>
      <c r="E1252" s="212" t="s">
        <v>2220</v>
      </c>
      <c r="F1252" s="213" t="s">
        <v>2221</v>
      </c>
      <c r="G1252" s="214" t="s">
        <v>151</v>
      </c>
      <c r="H1252" s="215">
        <v>1</v>
      </c>
      <c r="I1252" s="216"/>
      <c r="J1252" s="217">
        <f>ROUND(I1252*H1252,2)</f>
        <v>0</v>
      </c>
      <c r="K1252" s="218"/>
      <c r="L1252" s="44"/>
      <c r="M1252" s="219" t="s">
        <v>1</v>
      </c>
      <c r="N1252" s="220" t="s">
        <v>42</v>
      </c>
      <c r="O1252" s="91"/>
      <c r="P1252" s="221">
        <f>O1252*H1252</f>
        <v>0</v>
      </c>
      <c r="Q1252" s="221">
        <v>0</v>
      </c>
      <c r="R1252" s="221">
        <f>Q1252*H1252</f>
        <v>0</v>
      </c>
      <c r="S1252" s="221">
        <v>0</v>
      </c>
      <c r="T1252" s="222">
        <f>S1252*H1252</f>
        <v>0</v>
      </c>
      <c r="U1252" s="38"/>
      <c r="V1252" s="38"/>
      <c r="W1252" s="38"/>
      <c r="X1252" s="38"/>
      <c r="Y1252" s="38"/>
      <c r="Z1252" s="38"/>
      <c r="AA1252" s="38"/>
      <c r="AB1252" s="38"/>
      <c r="AC1252" s="38"/>
      <c r="AD1252" s="38"/>
      <c r="AE1252" s="38"/>
      <c r="AR1252" s="223" t="s">
        <v>2211</v>
      </c>
      <c r="AT1252" s="223" t="s">
        <v>134</v>
      </c>
      <c r="AU1252" s="223" t="s">
        <v>87</v>
      </c>
      <c r="AY1252" s="17" t="s">
        <v>133</v>
      </c>
      <c r="BE1252" s="224">
        <f>IF(N1252="základní",J1252,0)</f>
        <v>0</v>
      </c>
      <c r="BF1252" s="224">
        <f>IF(N1252="snížená",J1252,0)</f>
        <v>0</v>
      </c>
      <c r="BG1252" s="224">
        <f>IF(N1252="zákl. přenesená",J1252,0)</f>
        <v>0</v>
      </c>
      <c r="BH1252" s="224">
        <f>IF(N1252="sníž. přenesená",J1252,0)</f>
        <v>0</v>
      </c>
      <c r="BI1252" s="224">
        <f>IF(N1252="nulová",J1252,0)</f>
        <v>0</v>
      </c>
      <c r="BJ1252" s="17" t="s">
        <v>85</v>
      </c>
      <c r="BK1252" s="224">
        <f>ROUND(I1252*H1252,2)</f>
        <v>0</v>
      </c>
      <c r="BL1252" s="17" t="s">
        <v>2211</v>
      </c>
      <c r="BM1252" s="223" t="s">
        <v>2222</v>
      </c>
    </row>
    <row r="1253" s="2" customFormat="1" ht="62.7" customHeight="1">
      <c r="A1253" s="38"/>
      <c r="B1253" s="39"/>
      <c r="C1253" s="211" t="s">
        <v>1528</v>
      </c>
      <c r="D1253" s="211" t="s">
        <v>134</v>
      </c>
      <c r="E1253" s="212" t="s">
        <v>2223</v>
      </c>
      <c r="F1253" s="213" t="s">
        <v>2224</v>
      </c>
      <c r="G1253" s="214" t="s">
        <v>151</v>
      </c>
      <c r="H1253" s="215">
        <v>1</v>
      </c>
      <c r="I1253" s="216"/>
      <c r="J1253" s="217">
        <f>ROUND(I1253*H1253,2)</f>
        <v>0</v>
      </c>
      <c r="K1253" s="218"/>
      <c r="L1253" s="44"/>
      <c r="M1253" s="219" t="s">
        <v>1</v>
      </c>
      <c r="N1253" s="220" t="s">
        <v>42</v>
      </c>
      <c r="O1253" s="91"/>
      <c r="P1253" s="221">
        <f>O1253*H1253</f>
        <v>0</v>
      </c>
      <c r="Q1253" s="221">
        <v>0</v>
      </c>
      <c r="R1253" s="221">
        <f>Q1253*H1253</f>
        <v>0</v>
      </c>
      <c r="S1253" s="221">
        <v>0</v>
      </c>
      <c r="T1253" s="222">
        <f>S1253*H1253</f>
        <v>0</v>
      </c>
      <c r="U1253" s="38"/>
      <c r="V1253" s="38"/>
      <c r="W1253" s="38"/>
      <c r="X1253" s="38"/>
      <c r="Y1253" s="38"/>
      <c r="Z1253" s="38"/>
      <c r="AA1253" s="38"/>
      <c r="AB1253" s="38"/>
      <c r="AC1253" s="38"/>
      <c r="AD1253" s="38"/>
      <c r="AE1253" s="38"/>
      <c r="AR1253" s="223" t="s">
        <v>2211</v>
      </c>
      <c r="AT1253" s="223" t="s">
        <v>134</v>
      </c>
      <c r="AU1253" s="223" t="s">
        <v>87</v>
      </c>
      <c r="AY1253" s="17" t="s">
        <v>133</v>
      </c>
      <c r="BE1253" s="224">
        <f>IF(N1253="základní",J1253,0)</f>
        <v>0</v>
      </c>
      <c r="BF1253" s="224">
        <f>IF(N1253="snížená",J1253,0)</f>
        <v>0</v>
      </c>
      <c r="BG1253" s="224">
        <f>IF(N1253="zákl. přenesená",J1253,0)</f>
        <v>0</v>
      </c>
      <c r="BH1253" s="224">
        <f>IF(N1253="sníž. přenesená",J1253,0)</f>
        <v>0</v>
      </c>
      <c r="BI1253" s="224">
        <f>IF(N1253="nulová",J1253,0)</f>
        <v>0</v>
      </c>
      <c r="BJ1253" s="17" t="s">
        <v>85</v>
      </c>
      <c r="BK1253" s="224">
        <f>ROUND(I1253*H1253,2)</f>
        <v>0</v>
      </c>
      <c r="BL1253" s="17" t="s">
        <v>2211</v>
      </c>
      <c r="BM1253" s="223" t="s">
        <v>2225</v>
      </c>
    </row>
    <row r="1254" s="2" customFormat="1" ht="37.8" customHeight="1">
      <c r="A1254" s="38"/>
      <c r="B1254" s="39"/>
      <c r="C1254" s="211" t="s">
        <v>2226</v>
      </c>
      <c r="D1254" s="211" t="s">
        <v>134</v>
      </c>
      <c r="E1254" s="212" t="s">
        <v>2227</v>
      </c>
      <c r="F1254" s="213" t="s">
        <v>2228</v>
      </c>
      <c r="G1254" s="214" t="s">
        <v>151</v>
      </c>
      <c r="H1254" s="215">
        <v>1</v>
      </c>
      <c r="I1254" s="216"/>
      <c r="J1254" s="217">
        <f>ROUND(I1254*H1254,2)</f>
        <v>0</v>
      </c>
      <c r="K1254" s="218"/>
      <c r="L1254" s="44"/>
      <c r="M1254" s="241" t="s">
        <v>1</v>
      </c>
      <c r="N1254" s="242" t="s">
        <v>42</v>
      </c>
      <c r="O1254" s="243"/>
      <c r="P1254" s="244">
        <f>O1254*H1254</f>
        <v>0</v>
      </c>
      <c r="Q1254" s="244">
        <v>0</v>
      </c>
      <c r="R1254" s="244">
        <f>Q1254*H1254</f>
        <v>0</v>
      </c>
      <c r="S1254" s="244">
        <v>0</v>
      </c>
      <c r="T1254" s="245">
        <f>S1254*H1254</f>
        <v>0</v>
      </c>
      <c r="U1254" s="38"/>
      <c r="V1254" s="38"/>
      <c r="W1254" s="38"/>
      <c r="X1254" s="38"/>
      <c r="Y1254" s="38"/>
      <c r="Z1254" s="38"/>
      <c r="AA1254" s="38"/>
      <c r="AB1254" s="38"/>
      <c r="AC1254" s="38"/>
      <c r="AD1254" s="38"/>
      <c r="AE1254" s="38"/>
      <c r="AR1254" s="223" t="s">
        <v>2211</v>
      </c>
      <c r="AT1254" s="223" t="s">
        <v>134</v>
      </c>
      <c r="AU1254" s="223" t="s">
        <v>87</v>
      </c>
      <c r="AY1254" s="17" t="s">
        <v>133</v>
      </c>
      <c r="BE1254" s="224">
        <f>IF(N1254="základní",J1254,0)</f>
        <v>0</v>
      </c>
      <c r="BF1254" s="224">
        <f>IF(N1254="snížená",J1254,0)</f>
        <v>0</v>
      </c>
      <c r="BG1254" s="224">
        <f>IF(N1254="zákl. přenesená",J1254,0)</f>
        <v>0</v>
      </c>
      <c r="BH1254" s="224">
        <f>IF(N1254="sníž. přenesená",J1254,0)</f>
        <v>0</v>
      </c>
      <c r="BI1254" s="224">
        <f>IF(N1254="nulová",J1254,0)</f>
        <v>0</v>
      </c>
      <c r="BJ1254" s="17" t="s">
        <v>85</v>
      </c>
      <c r="BK1254" s="224">
        <f>ROUND(I1254*H1254,2)</f>
        <v>0</v>
      </c>
      <c r="BL1254" s="17" t="s">
        <v>2211</v>
      </c>
      <c r="BM1254" s="223" t="s">
        <v>2229</v>
      </c>
    </row>
    <row r="1255" s="2" customFormat="1" ht="6.96" customHeight="1">
      <c r="A1255" s="38"/>
      <c r="B1255" s="66"/>
      <c r="C1255" s="67"/>
      <c r="D1255" s="67"/>
      <c r="E1255" s="67"/>
      <c r="F1255" s="67"/>
      <c r="G1255" s="67"/>
      <c r="H1255" s="67"/>
      <c r="I1255" s="67"/>
      <c r="J1255" s="67"/>
      <c r="K1255" s="67"/>
      <c r="L1255" s="44"/>
      <c r="M1255" s="38"/>
      <c r="O1255" s="38"/>
      <c r="P1255" s="38"/>
      <c r="Q1255" s="38"/>
      <c r="R1255" s="38"/>
      <c r="S1255" s="38"/>
      <c r="T1255" s="38"/>
      <c r="U1255" s="38"/>
      <c r="V1255" s="38"/>
      <c r="W1255" s="38"/>
      <c r="X1255" s="38"/>
      <c r="Y1255" s="38"/>
      <c r="Z1255" s="38"/>
      <c r="AA1255" s="38"/>
      <c r="AB1255" s="38"/>
      <c r="AC1255" s="38"/>
      <c r="AD1255" s="38"/>
      <c r="AE1255" s="38"/>
    </row>
  </sheetData>
  <sheetProtection sheet="1" autoFilter="0" formatColumns="0" formatRows="0" objects="1" scenarios="1" spinCount="100000" saltValue="RUSZHrKa3+05xO9pL03VE8GPU/kC8MgM4+crPPDH93Eo1RX/axLEjKBgxmwUbFyckPuLT2vAGL/NBeR3YXNcMA==" hashValue="GDniGi5vlO326v5MUZp7BXaNbIQb7fpZGQeKK5wBmQzgS0khLRi+0oiNq1z1aBGka4UfaIBZRsIa1eSa2v5RJw==" algorithmName="SHA-512" password="CC35"/>
  <autoFilter ref="C141:K1254"/>
  <mergeCells count="9">
    <mergeCell ref="E7:H7"/>
    <mergeCell ref="E9:H9"/>
    <mergeCell ref="E18:H18"/>
    <mergeCell ref="E27:H27"/>
    <mergeCell ref="E85:H85"/>
    <mergeCell ref="E87:H87"/>
    <mergeCell ref="E132:H132"/>
    <mergeCell ref="E134:H13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Matoušek</dc:creator>
  <cp:lastModifiedBy>Pavel Matoušek</cp:lastModifiedBy>
  <dcterms:created xsi:type="dcterms:W3CDTF">2025-10-29T15:01:52Z</dcterms:created>
  <dcterms:modified xsi:type="dcterms:W3CDTF">2025-10-29T15:01:57Z</dcterms:modified>
</cp:coreProperties>
</file>